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AMPREA.INFIBAGUE\Downloads\"/>
    </mc:Choice>
  </mc:AlternateContent>
  <bookViews>
    <workbookView xWindow="0" yWindow="0" windowWidth="24000" windowHeight="9735" activeTab="1"/>
  </bookViews>
  <sheets>
    <sheet name="RESPUESTA DE PQRS AP" sheetId="5" r:id="rId1"/>
    <sheet name="AMPLIACION DE COBERTURA" sheetId="1" r:id="rId2"/>
    <sheet name="OCUPACION PTOS PLAZAS MERCADO" sheetId="2" r:id="rId3"/>
    <sheet name="TALAS Y PODAS " sheetId="3" r:id="rId4"/>
    <sheet name="RELLENO SANITARIO" sheetId="4" r:id="rId5"/>
    <sheet name="Hoja2" sheetId="8" r:id="rId6"/>
    <sheet name="Hoja1" sheetId="9" r:id="rId7"/>
  </sheets>
  <calcPr calcId="152511"/>
</workbook>
</file>

<file path=xl/calcChain.xml><?xml version="1.0" encoding="utf-8"?>
<calcChain xmlns="http://schemas.openxmlformats.org/spreadsheetml/2006/main">
  <c r="D26" i="3" l="1"/>
  <c r="D24" i="3"/>
  <c r="O26" i="3"/>
  <c r="O25" i="3"/>
  <c r="O24" i="3"/>
  <c r="R26" i="3"/>
  <c r="R25" i="3"/>
  <c r="R24" i="3"/>
  <c r="P24" i="3"/>
  <c r="D25" i="1"/>
  <c r="P25" i="1"/>
  <c r="P24" i="1"/>
  <c r="O24" i="1"/>
  <c r="J8" i="9"/>
  <c r="F6" i="9"/>
  <c r="D26" i="1" l="1"/>
  <c r="E9" i="9" l="1"/>
  <c r="D9" i="9"/>
  <c r="C9" i="9"/>
  <c r="F8" i="9"/>
  <c r="F7" i="9"/>
  <c r="D25" i="5"/>
  <c r="G7" i="9" l="1"/>
  <c r="G8" i="9" s="1"/>
  <c r="F9" i="9"/>
  <c r="G9" i="9"/>
  <c r="T23" i="5"/>
  <c r="T24" i="5" s="1"/>
  <c r="D24" i="1" l="1"/>
  <c r="E7" i="8"/>
  <c r="F7" i="8" s="1"/>
  <c r="B7" i="8"/>
  <c r="C7" i="8" s="1"/>
  <c r="E6" i="8"/>
  <c r="B6" i="8"/>
  <c r="C5" i="8" l="1"/>
  <c r="D5" i="8"/>
  <c r="E5" i="8"/>
  <c r="F5" i="8"/>
  <c r="G5" i="8"/>
  <c r="B5" i="8"/>
  <c r="D26" i="2" l="1"/>
  <c r="D23" i="5" l="1"/>
  <c r="D24" i="5"/>
  <c r="D24" i="4" l="1"/>
  <c r="R24" i="5" l="1"/>
  <c r="D25" i="3" l="1"/>
</calcChain>
</file>

<file path=xl/comments1.xml><?xml version="1.0" encoding="utf-8"?>
<comments xmlns="http://schemas.openxmlformats.org/spreadsheetml/2006/main">
  <authors>
    <author>Liliana Lamprea</author>
    <author>PwC</author>
  </authors>
  <commentList>
    <comment ref="B6" authorId="0" shapeId="0">
      <text>
        <r>
          <rPr>
            <sz val="9"/>
            <color indexed="81"/>
            <rFont val="Tahoma"/>
            <family val="2"/>
          </rPr>
          <t xml:space="preserve">Nombre del proceso al que pertenece el indicador
</t>
        </r>
      </text>
    </comment>
    <comment ref="I6" authorId="0" shapeId="0">
      <text>
        <r>
          <rPr>
            <sz val="9"/>
            <color indexed="81"/>
            <rFont val="Tahoma"/>
            <family val="2"/>
          </rPr>
          <t xml:space="preserve">Seleccionar si el indicador es de EFICACIA, EFICIENCIA O EFECTIVIDAD
</t>
        </r>
      </text>
    </comment>
    <comment ref="B7" authorId="1" shapeId="0">
      <text>
        <r>
          <rPr>
            <sz val="10"/>
            <color indexed="81"/>
            <rFont val="Tahoma"/>
            <family val="2"/>
          </rPr>
          <t>Corresponde al nombre a o la expresión que identifica el indicador</t>
        </r>
      </text>
    </comment>
    <comment ref="I7" authorId="0" shapeId="0">
      <text>
        <r>
          <rPr>
            <sz val="9"/>
            <color indexed="81"/>
            <rFont val="Tahoma"/>
            <family val="2"/>
          </rPr>
          <t xml:space="preserve">Definir si el indicador hace parte del Tablero General de Indicadores del SIG o es un indicador de manejo interno del proceso
</t>
        </r>
      </text>
    </comment>
    <comment ref="B9" authorId="1" shapeId="0">
      <text>
        <r>
          <rPr>
            <b/>
            <sz val="8"/>
            <color indexed="81"/>
            <rFont val="Tahoma"/>
            <family val="2"/>
          </rPr>
          <t>Se debe tener en cuenta los siguientes aspectos:</t>
        </r>
        <r>
          <rPr>
            <sz val="8"/>
            <color indexed="81"/>
            <rFont val="Tahoma"/>
            <family val="2"/>
          </rPr>
          <t xml:space="preserv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1" shapeId="0">
      <text>
        <r>
          <rPr>
            <sz val="10"/>
            <color indexed="81"/>
            <rFont val="Tahoma"/>
            <family val="2"/>
          </rPr>
          <t>Permite determinar si el indicador está asociado con el objetivo del procesos y cuál es la intención de su medición?</t>
        </r>
        <r>
          <rPr>
            <sz val="8"/>
            <color indexed="81"/>
            <rFont val="Tahoma"/>
            <family val="2"/>
          </rPr>
          <t xml:space="preserve">
</t>
        </r>
      </text>
    </comment>
    <comment ref="B10" authorId="1" shapeId="0">
      <text>
        <r>
          <rPr>
            <sz val="8"/>
            <color indexed="81"/>
            <rFont val="Tahoma"/>
            <family val="2"/>
          </rPr>
          <t xml:space="preserv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1" shapeId="0">
      <text>
        <r>
          <rPr>
            <sz val="10"/>
            <color indexed="81"/>
            <rFont val="Tahoma"/>
            <family val="2"/>
          </rPr>
          <t xml:space="preserve">Cuáles son las variables que componen el indicador?
Realice la definición de cada una de estas variables </t>
        </r>
        <r>
          <rPr>
            <sz val="8"/>
            <color indexed="81"/>
            <rFont val="Tahoma"/>
            <family val="2"/>
          </rPr>
          <t xml:space="preserve">
</t>
        </r>
      </text>
    </comment>
    <comment ref="B11" authorId="1" shapeId="0">
      <text>
        <r>
          <rPr>
            <sz val="9"/>
            <color indexed="81"/>
            <rFont val="Tahoma"/>
            <family val="2"/>
          </rPr>
          <t>Defina la fórmula  que se debe utilizar para la medición del indicador, teniendo en cuenta la definición de las variables, realizada en la parte superior.</t>
        </r>
      </text>
    </comment>
    <comment ref="H11" authorId="1" shapeId="0">
      <text>
        <r>
          <rPr>
            <sz val="8"/>
            <color indexed="81"/>
            <rFont val="Tahoma"/>
            <family val="2"/>
          </rPr>
          <t xml:space="preserv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1" shapeId="0">
      <text>
        <r>
          <rPr>
            <sz val="10"/>
            <color indexed="81"/>
            <rFont val="Tahoma"/>
            <family val="2"/>
          </rPr>
          <t>Cuáles entidades externas o dependencias del Instituto son las encargadas del procesamiento y divulgación de la información insumo para el cálculo del indicador?</t>
        </r>
      </text>
    </comment>
    <comment ref="H12" authorId="1" shapeId="0">
      <text>
        <r>
          <rPr>
            <sz val="10"/>
            <color indexed="81"/>
            <rFont val="Tahoma"/>
            <family val="2"/>
          </rPr>
          <t>Cada cuánto tiempo debe ser calculado el indicador?
Con qué frecuencia?.
Esta puede ser:  anual, trimestral, mensual, diaria, etc.</t>
        </r>
        <r>
          <rPr>
            <sz val="8"/>
            <color indexed="81"/>
            <rFont val="Tahoma"/>
            <family val="2"/>
          </rPr>
          <t xml:space="preserve">
</t>
        </r>
      </text>
    </comment>
    <comment ref="B13" authorId="1" shapeId="0">
      <text>
        <r>
          <rPr>
            <sz val="10"/>
            <color indexed="81"/>
            <rFont val="Tahoma"/>
            <family val="2"/>
          </rPr>
          <t>Responsable de obtener la medición del indicador.
Se debe colocar el CARGO.</t>
        </r>
      </text>
    </comment>
    <comment ref="H13" authorId="1" shapeId="0">
      <text>
        <r>
          <rPr>
            <sz val="10"/>
            <color indexed="81"/>
            <rFont val="Tahoma"/>
            <family val="2"/>
          </rPr>
          <t>Responsable del seguimiento, validación de resultados y definición de planes de acción sobre el indicador. Se debe colocar el CARGO.
Está definido en el SIG que este rol le corresponde al Responsable del proceso.</t>
        </r>
      </text>
    </comment>
    <comment ref="B14" authorId="1" shapeId="0">
      <text>
        <r>
          <rPr>
            <sz val="8"/>
            <color indexed="81"/>
            <rFont val="Tahoma"/>
            <family val="2"/>
          </rPr>
          <t>Medición, comportamiento o estimación del indicador al inicio del periodo de medición. Generalmente corresponde al valor obtenido en el año anterior.</t>
        </r>
      </text>
    </comment>
    <comment ref="F14" authorId="1" shapeId="0">
      <text>
        <r>
          <rPr>
            <sz val="8"/>
            <color indexed="81"/>
            <rFont val="Tahoma"/>
            <family val="2"/>
          </rPr>
          <t>Objetivo propuesto para el indicador, para indicadores estratégicos debe involucrar meta anual según Plan Indicativo</t>
        </r>
      </text>
    </comment>
    <comment ref="G14" authorId="0" shapeId="0">
      <text>
        <r>
          <rPr>
            <sz val="8"/>
            <color indexed="81"/>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2" authorId="0" shapeId="0">
      <text>
        <r>
          <rPr>
            <sz val="9"/>
            <color indexed="81"/>
            <rFont val="Tahoma"/>
            <family val="2"/>
          </rPr>
          <t xml:space="preserve">Fecha en la que se realiza la medición del indicador
</t>
        </r>
      </text>
    </comment>
    <comment ref="B22" authorId="0" shapeId="0">
      <text>
        <r>
          <rPr>
            <sz val="9"/>
            <color indexed="81"/>
            <rFont val="Tahoma"/>
            <family val="2"/>
          </rPr>
          <t xml:space="preserve">Meta establecida para el indicador, en el periodo objeto de seguuimiento
</t>
        </r>
      </text>
    </comment>
    <comment ref="C22" authorId="0" shapeId="0">
      <text>
        <r>
          <rPr>
            <sz val="8"/>
            <color indexed="81"/>
            <rFont val="Tahoma"/>
            <family val="2"/>
          </rPr>
          <t>Cálculo del indicador, para el periodo objeto de seguimiento.
Recuerde que debe sombrear esta casilla de acuerdo con las convenciones del Rango de Evaluación.</t>
        </r>
      </text>
    </comment>
    <comment ref="D22" authorId="0" shapeId="0">
      <text>
        <r>
          <rPr>
            <sz val="9"/>
            <color indexed="81"/>
            <rFont val="Tahoma"/>
            <family val="2"/>
          </rPr>
          <t xml:space="preserve">% de cumplimiento del indicador, teniendo en cuenta la meta y el resultado obtenido de la medición del indicador
</t>
        </r>
      </text>
    </comment>
    <comment ref="E22" authorId="0" shapeId="0">
      <text>
        <r>
          <rPr>
            <sz val="9"/>
            <color indexed="81"/>
            <rFont val="Tahoma"/>
            <family val="2"/>
          </rPr>
          <t xml:space="preserve">Realizar las anotaciones que se consideren importantes frente al resultado obtenido
</t>
        </r>
      </text>
    </comment>
    <comment ref="G22" authorId="0" shapeId="0">
      <text>
        <r>
          <rPr>
            <sz val="9"/>
            <color indexed="81"/>
            <rFont val="Tahoma"/>
            <family val="2"/>
          </rPr>
          <t xml:space="preserve">Descripción de las acciones correctivas o de mejora que se deben implementar para mejorar el comportamiento del indicador.
</t>
        </r>
        <r>
          <rPr>
            <b/>
            <sz val="9"/>
            <color indexed="81"/>
            <rFont val="Tahoma"/>
            <family val="2"/>
          </rPr>
          <t>Nota:  Si el indicador cumplió la meta, no se requiere definir acciones de mejoramiento. Simplemente se coloca en este espacio :NO APLICA</t>
        </r>
      </text>
    </comment>
    <comment ref="I22" authorId="0" shapeId="0">
      <text>
        <r>
          <rPr>
            <sz val="9"/>
            <color indexed="81"/>
            <rFont val="Tahoma"/>
            <family val="2"/>
          </rPr>
          <t xml:space="preserve">Cargo del responsable o responsables de implementar las acciones propuestas.
</t>
        </r>
      </text>
    </comment>
    <comment ref="J22" authorId="0" shapeId="0">
      <text>
        <r>
          <rPr>
            <sz val="9"/>
            <color indexed="81"/>
            <rFont val="Tahoma"/>
            <family val="2"/>
          </rPr>
          <t xml:space="preserve">Fecha o plazo establecido para la implementación de las acciones propuestas
</t>
        </r>
      </text>
    </comment>
  </commentList>
</comments>
</file>

<file path=xl/comments2.xml><?xml version="1.0" encoding="utf-8"?>
<comments xmlns="http://schemas.openxmlformats.org/spreadsheetml/2006/main">
  <authors>
    <author>Liliana Lamprea</author>
    <author>PwC</author>
  </authors>
  <commentList>
    <comment ref="B7" authorId="0" shapeId="0">
      <text>
        <r>
          <rPr>
            <sz val="9"/>
            <color indexed="81"/>
            <rFont val="Tahoma"/>
            <family val="2"/>
          </rPr>
          <t xml:space="preserve">Nombre del proceso al que pertenece el indicador
</t>
        </r>
      </text>
    </comment>
    <comment ref="I7" authorId="0" shapeId="0">
      <text>
        <r>
          <rPr>
            <sz val="9"/>
            <color indexed="81"/>
            <rFont val="Tahoma"/>
            <family val="2"/>
          </rPr>
          <t xml:space="preserve">Seleccionar si el indicador es de EFICACIA, EFICIENCIA O EFECTIVIDAD
</t>
        </r>
      </text>
    </comment>
    <comment ref="B8" authorId="1" shapeId="0">
      <text>
        <r>
          <rPr>
            <sz val="10"/>
            <color indexed="81"/>
            <rFont val="Tahoma"/>
            <family val="2"/>
          </rPr>
          <t>Corresponde al nombre a o la expresión que identifica el indicador</t>
        </r>
      </text>
    </comment>
    <comment ref="I8" authorId="0" shapeId="0">
      <text>
        <r>
          <rPr>
            <sz val="9"/>
            <color indexed="81"/>
            <rFont val="Tahoma"/>
            <family val="2"/>
          </rPr>
          <t xml:space="preserve">Definir si el indicador hace parte del Tablero General de Indicadores del SIG o es un indicador de manejo interno del proceso
</t>
        </r>
      </text>
    </comment>
    <comment ref="B10" authorId="1" shapeId="0">
      <text>
        <r>
          <rPr>
            <b/>
            <sz val="8"/>
            <color indexed="81"/>
            <rFont val="Tahoma"/>
            <family val="2"/>
          </rPr>
          <t>Se debe tener en cuenta los siguientes aspectos:</t>
        </r>
        <r>
          <rPr>
            <sz val="8"/>
            <color indexed="81"/>
            <rFont val="Tahoma"/>
            <family val="2"/>
          </rPr>
          <t xml:space="preserv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10" authorId="1" shapeId="0">
      <text>
        <r>
          <rPr>
            <sz val="10"/>
            <color indexed="81"/>
            <rFont val="Tahoma"/>
            <family val="2"/>
          </rPr>
          <t>Permite determinar si el indicador está asociado con el objetivo del procesos y cuál es la intención de su medición?</t>
        </r>
        <r>
          <rPr>
            <sz val="8"/>
            <color indexed="81"/>
            <rFont val="Tahoma"/>
            <family val="2"/>
          </rPr>
          <t xml:space="preserve">
</t>
        </r>
      </text>
    </comment>
    <comment ref="B11" authorId="1" shapeId="0">
      <text>
        <r>
          <rPr>
            <sz val="8"/>
            <color indexed="81"/>
            <rFont val="Tahoma"/>
            <family val="2"/>
          </rPr>
          <t xml:space="preserve">
</t>
        </r>
        <r>
          <rPr>
            <sz val="10"/>
            <color indexed="81"/>
            <rFont val="Tahoma"/>
            <family val="2"/>
          </rPr>
          <t>Cómo se mide el indicador?
Cómo de expresa el indicador?
Esta puede ser:  porcentaje, razón, etc.</t>
        </r>
        <r>
          <rPr>
            <sz val="8"/>
            <color indexed="81"/>
            <rFont val="Tahoma"/>
            <family val="2"/>
          </rPr>
          <t xml:space="preserve">
</t>
        </r>
      </text>
    </comment>
    <comment ref="H11" authorId="1" shapeId="0">
      <text>
        <r>
          <rPr>
            <sz val="10"/>
            <color indexed="81"/>
            <rFont val="Tahoma"/>
            <family val="2"/>
          </rPr>
          <t xml:space="preserve">Cuáles son las variables que componen el indicador?
Realice la definición de cada una de estas variables </t>
        </r>
        <r>
          <rPr>
            <sz val="8"/>
            <color indexed="81"/>
            <rFont val="Tahoma"/>
            <family val="2"/>
          </rPr>
          <t xml:space="preserve">
</t>
        </r>
      </text>
    </comment>
    <comment ref="B12" authorId="1" shapeId="0">
      <text>
        <r>
          <rPr>
            <sz val="9"/>
            <color indexed="81"/>
            <rFont val="Tahoma"/>
            <family val="2"/>
          </rPr>
          <t>Defina la fórmula  que se debe utilizar para la medición del indicador, teniendo en cuenta la definición de las variables, realizada en la parte superior.</t>
        </r>
      </text>
    </comment>
    <comment ref="H12" authorId="1" shapeId="0">
      <text>
        <r>
          <rPr>
            <sz val="8"/>
            <color indexed="81"/>
            <rFont val="Tahoma"/>
            <family val="2"/>
          </rPr>
          <t xml:space="preserv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3" authorId="1" shapeId="0">
      <text>
        <r>
          <rPr>
            <sz val="10"/>
            <color indexed="81"/>
            <rFont val="Tahoma"/>
            <family val="2"/>
          </rPr>
          <t>Cuáles entidades externas o dependencias del Instituto son las encargadas del procesamiento y divulgación de la información insumo para el cálculo del indicador?</t>
        </r>
      </text>
    </comment>
    <comment ref="H13" authorId="1" shapeId="0">
      <text>
        <r>
          <rPr>
            <sz val="10"/>
            <color indexed="81"/>
            <rFont val="Tahoma"/>
            <family val="2"/>
          </rPr>
          <t>Cada cuánto tiempo debe ser calculado el indicador?
Con qué frecuencia?.
Esta puede ser:  anual, trimestral, mensual, diaria, etc.</t>
        </r>
        <r>
          <rPr>
            <sz val="8"/>
            <color indexed="81"/>
            <rFont val="Tahoma"/>
            <family val="2"/>
          </rPr>
          <t xml:space="preserve">
</t>
        </r>
      </text>
    </comment>
    <comment ref="B14" authorId="1" shapeId="0">
      <text>
        <r>
          <rPr>
            <sz val="10"/>
            <color indexed="81"/>
            <rFont val="Tahoma"/>
            <family val="2"/>
          </rPr>
          <t>Responsable de obtener la medición del indicador.
Se debe colocar el CARGO.</t>
        </r>
      </text>
    </comment>
    <comment ref="H14" authorId="1" shapeId="0">
      <text>
        <r>
          <rPr>
            <sz val="10"/>
            <color indexed="81"/>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shapeId="0">
      <text>
        <r>
          <rPr>
            <sz val="8"/>
            <color indexed="81"/>
            <rFont val="Tahoma"/>
            <family val="2"/>
          </rPr>
          <t>Medición, comportamiento o estimación del indicador al inicio del periodo de medición. Generalmente corresponde al valor obtenido en el año anterior.</t>
        </r>
      </text>
    </comment>
    <comment ref="F15" authorId="1" shapeId="0">
      <text>
        <r>
          <rPr>
            <sz val="8"/>
            <color indexed="81"/>
            <rFont val="Tahoma"/>
            <family val="2"/>
          </rPr>
          <t>Objetivo propuesto para el indicador, para indicadores estratégicos debe involucrar meta anual según Plan Indicativo</t>
        </r>
      </text>
    </comment>
    <comment ref="G15" authorId="0" shapeId="0">
      <text>
        <r>
          <rPr>
            <sz val="8"/>
            <color indexed="81"/>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shapeId="0">
      <text>
        <r>
          <rPr>
            <sz val="9"/>
            <color indexed="81"/>
            <rFont val="Tahoma"/>
            <family val="2"/>
          </rPr>
          <t xml:space="preserve">Fecha en la que se realiza la medición del indicador
</t>
        </r>
      </text>
    </comment>
    <comment ref="B23" authorId="0" shapeId="0">
      <text>
        <r>
          <rPr>
            <sz val="9"/>
            <color indexed="81"/>
            <rFont val="Tahoma"/>
            <family val="2"/>
          </rPr>
          <t xml:space="preserve">Meta establecida para el indicador, en el periodo objeto de seguuimiento
</t>
        </r>
      </text>
    </comment>
    <comment ref="C23" authorId="0" shapeId="0">
      <text>
        <r>
          <rPr>
            <sz val="8"/>
            <color indexed="81"/>
            <rFont val="Tahoma"/>
            <family val="2"/>
          </rPr>
          <t>Cálculo del indicador, para el periodo objeto de seguimiento.
Recuerde que debe sombrear esta casilla de acuerdo con las convenciones del Rango de Evaluación.</t>
        </r>
      </text>
    </comment>
    <comment ref="D23" authorId="0" shapeId="0">
      <text>
        <r>
          <rPr>
            <sz val="9"/>
            <color indexed="81"/>
            <rFont val="Tahoma"/>
            <family val="2"/>
          </rPr>
          <t xml:space="preserve">% de cumplimiento del indicador, teniendo en cuenta la meta y el resultado obtenido de la medición del indicador
</t>
        </r>
      </text>
    </comment>
    <comment ref="E23" authorId="0" shapeId="0">
      <text>
        <r>
          <rPr>
            <sz val="9"/>
            <color indexed="81"/>
            <rFont val="Tahoma"/>
            <family val="2"/>
          </rPr>
          <t xml:space="preserve">Realizar las anotaciones que se consideren importantes frente al resultado obtenido
</t>
        </r>
      </text>
    </comment>
    <comment ref="G23" authorId="0" shapeId="0">
      <text>
        <r>
          <rPr>
            <sz val="9"/>
            <color indexed="81"/>
            <rFont val="Tahoma"/>
            <family val="2"/>
          </rPr>
          <t xml:space="preserve">Descripción de las acciones correctivas o de mejora que se deben implementar para mejorar el comportamiento del indicador.
</t>
        </r>
        <r>
          <rPr>
            <b/>
            <sz val="9"/>
            <color indexed="81"/>
            <rFont val="Tahoma"/>
            <family val="2"/>
          </rPr>
          <t>Nota:  Si el indicador cumplió la meta, no se requiere definir acciones de mejoramiento. Simplemente se coloca en este espacio :NO APLICA</t>
        </r>
      </text>
    </comment>
    <comment ref="I23" authorId="0" shapeId="0">
      <text>
        <r>
          <rPr>
            <sz val="9"/>
            <color indexed="81"/>
            <rFont val="Tahoma"/>
            <family val="2"/>
          </rPr>
          <t xml:space="preserve">Cargo del responsable o responsables de implementar las acciones propuestas.
</t>
        </r>
      </text>
    </comment>
    <comment ref="J23" authorId="0" shapeId="0">
      <text>
        <r>
          <rPr>
            <sz val="9"/>
            <color indexed="81"/>
            <rFont val="Tahoma"/>
            <family val="2"/>
          </rPr>
          <t xml:space="preserve">Fecha o plazo establecido para la implementación de las acciones propuestas
</t>
        </r>
      </text>
    </comment>
  </commentList>
</comments>
</file>

<file path=xl/comments3.xml><?xml version="1.0" encoding="utf-8"?>
<comments xmlns="http://schemas.openxmlformats.org/spreadsheetml/2006/main">
  <authors>
    <author>Liliana Lamprea</author>
    <author>PwC</author>
  </authors>
  <commentList>
    <comment ref="B7" authorId="0" shapeId="0">
      <text>
        <r>
          <rPr>
            <sz val="9"/>
            <color indexed="81"/>
            <rFont val="Tahoma"/>
            <family val="2"/>
          </rPr>
          <t xml:space="preserve">Nombre del proceso al que pertenece el indicador
</t>
        </r>
      </text>
    </comment>
    <comment ref="I7" authorId="0" shapeId="0">
      <text>
        <r>
          <rPr>
            <sz val="9"/>
            <color indexed="81"/>
            <rFont val="Tahoma"/>
            <family val="2"/>
          </rPr>
          <t xml:space="preserve">Seleccionar si el indicador es de EFICACIA, EFICIENCIA O EFECTIVIDAD
</t>
        </r>
      </text>
    </comment>
    <comment ref="B8" authorId="1" shapeId="0">
      <text>
        <r>
          <rPr>
            <sz val="10"/>
            <color indexed="81"/>
            <rFont val="Tahoma"/>
            <family val="2"/>
          </rPr>
          <t>Corresponde al nombre a o la expresión que identifica el indicador</t>
        </r>
      </text>
    </comment>
    <comment ref="I8" authorId="0" shapeId="0">
      <text>
        <r>
          <rPr>
            <sz val="9"/>
            <color indexed="81"/>
            <rFont val="Tahoma"/>
            <family val="2"/>
          </rPr>
          <t xml:space="preserve">Definir si el indicador hace parte del Tablero General de Indicadores del SIG o es un indicador de manejo interno del proceso
</t>
        </r>
      </text>
    </comment>
    <comment ref="B10" authorId="1" shapeId="0">
      <text>
        <r>
          <rPr>
            <b/>
            <sz val="8"/>
            <color indexed="81"/>
            <rFont val="Tahoma"/>
            <family val="2"/>
          </rPr>
          <t>Se debe tener en cuenta los siguientes aspectos:</t>
        </r>
        <r>
          <rPr>
            <sz val="8"/>
            <color indexed="81"/>
            <rFont val="Tahoma"/>
            <family val="2"/>
          </rPr>
          <t xml:space="preserv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10" authorId="1" shapeId="0">
      <text>
        <r>
          <rPr>
            <sz val="10"/>
            <color indexed="81"/>
            <rFont val="Tahoma"/>
            <family val="2"/>
          </rPr>
          <t>Permite determinar si el indicador está asociado con el objetivo del procesos y cuál es la intención de su medición?</t>
        </r>
        <r>
          <rPr>
            <sz val="8"/>
            <color indexed="81"/>
            <rFont val="Tahoma"/>
            <family val="2"/>
          </rPr>
          <t xml:space="preserve">
</t>
        </r>
      </text>
    </comment>
    <comment ref="B11" authorId="1" shapeId="0">
      <text>
        <r>
          <rPr>
            <sz val="8"/>
            <color indexed="81"/>
            <rFont val="Tahoma"/>
            <family val="2"/>
          </rPr>
          <t xml:space="preserve">
</t>
        </r>
        <r>
          <rPr>
            <sz val="10"/>
            <color indexed="81"/>
            <rFont val="Tahoma"/>
            <family val="2"/>
          </rPr>
          <t>Cómo se mide el indicador?
Cómo de expresa el indicador?
Esta puede ser:  porcentaje, razón, etc.</t>
        </r>
        <r>
          <rPr>
            <sz val="8"/>
            <color indexed="81"/>
            <rFont val="Tahoma"/>
            <family val="2"/>
          </rPr>
          <t xml:space="preserve">
</t>
        </r>
      </text>
    </comment>
    <comment ref="H11" authorId="1" shapeId="0">
      <text>
        <r>
          <rPr>
            <sz val="10"/>
            <color indexed="81"/>
            <rFont val="Tahoma"/>
            <family val="2"/>
          </rPr>
          <t xml:space="preserve">Cuáles son las variables que componen el indicador?
Realice la definición de cada una de estas variables </t>
        </r>
        <r>
          <rPr>
            <sz val="8"/>
            <color indexed="81"/>
            <rFont val="Tahoma"/>
            <family val="2"/>
          </rPr>
          <t xml:space="preserve">
</t>
        </r>
      </text>
    </comment>
    <comment ref="B12" authorId="1" shapeId="0">
      <text>
        <r>
          <rPr>
            <sz val="9"/>
            <color indexed="81"/>
            <rFont val="Tahoma"/>
            <family val="2"/>
          </rPr>
          <t>Defina la fórmula  que se debe utilizar para la medición del indicador, teniendo en cuenta la definición de las variables, realizada en la parte superior.</t>
        </r>
      </text>
    </comment>
    <comment ref="H12" authorId="1" shapeId="0">
      <text>
        <r>
          <rPr>
            <sz val="8"/>
            <color indexed="81"/>
            <rFont val="Tahoma"/>
            <family val="2"/>
          </rPr>
          <t xml:space="preserv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H13" authorId="1" shapeId="0">
      <text>
        <r>
          <rPr>
            <sz val="10"/>
            <color indexed="81"/>
            <rFont val="Tahoma"/>
            <family val="2"/>
          </rPr>
          <t>Cada cuánto tiempo debe ser calculado el indicador?
Con qué frecuencia?.
Esta puede ser:  anual, trimestral, mensual, diaria, etc.</t>
        </r>
        <r>
          <rPr>
            <sz val="8"/>
            <color indexed="81"/>
            <rFont val="Tahoma"/>
            <family val="2"/>
          </rPr>
          <t xml:space="preserve">
</t>
        </r>
      </text>
    </comment>
    <comment ref="B14" authorId="1" shapeId="0">
      <text>
        <r>
          <rPr>
            <sz val="8"/>
            <color indexed="81"/>
            <rFont val="Tahoma"/>
            <family val="2"/>
          </rPr>
          <t xml:space="preserve">
</t>
        </r>
        <r>
          <rPr>
            <sz val="10"/>
            <color indexed="81"/>
            <rFont val="Tahoma"/>
            <family val="2"/>
          </rPr>
          <t>Responsable de obtener la medición del indicador.
Se debe colocar el CARGO.</t>
        </r>
      </text>
    </comment>
    <comment ref="H14" authorId="1" shapeId="0">
      <text>
        <r>
          <rPr>
            <sz val="10"/>
            <color indexed="81"/>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shapeId="0">
      <text>
        <r>
          <rPr>
            <sz val="8"/>
            <color indexed="81"/>
            <rFont val="Tahoma"/>
            <family val="2"/>
          </rPr>
          <t>Medición, comportamiento o estimación del indicador al inicio del periodo de medición. Generalmente corresponde al valor obtenido en el año anterior.</t>
        </r>
      </text>
    </comment>
    <comment ref="F15" authorId="1" shapeId="0">
      <text>
        <r>
          <rPr>
            <sz val="8"/>
            <color indexed="81"/>
            <rFont val="Tahoma"/>
            <family val="2"/>
          </rPr>
          <t>Objetivo propuesto para el indicador, para indicadores estratégicos debe involucrar meta anual según Plan Indicativo</t>
        </r>
      </text>
    </comment>
    <comment ref="G15" authorId="0" shapeId="0">
      <text>
        <r>
          <rPr>
            <sz val="8"/>
            <color indexed="81"/>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5" authorId="0" shapeId="0">
      <text>
        <r>
          <rPr>
            <sz val="9"/>
            <color indexed="81"/>
            <rFont val="Tahoma"/>
            <family val="2"/>
          </rPr>
          <t xml:space="preserve">Fecha en la que se realiza la medición del indicador
</t>
        </r>
      </text>
    </comment>
    <comment ref="B25" authorId="0" shapeId="0">
      <text>
        <r>
          <rPr>
            <sz val="9"/>
            <color indexed="81"/>
            <rFont val="Tahoma"/>
            <family val="2"/>
          </rPr>
          <t xml:space="preserve">Meta establecida para el indicador, en el periodo objeto de seguuimiento
</t>
        </r>
      </text>
    </comment>
    <comment ref="C25" authorId="0" shapeId="0">
      <text>
        <r>
          <rPr>
            <sz val="8"/>
            <color indexed="81"/>
            <rFont val="Tahoma"/>
            <family val="2"/>
          </rPr>
          <t>Cálculo del indicador, para el periodo objeto de seguimiento.
Recuerde que debe sombrear esta casilla de acuerdo con las convenciones del Rango de Evaluación.</t>
        </r>
      </text>
    </comment>
    <comment ref="D25" authorId="0" shapeId="0">
      <text>
        <r>
          <rPr>
            <sz val="9"/>
            <color indexed="81"/>
            <rFont val="Tahoma"/>
            <family val="2"/>
          </rPr>
          <t xml:space="preserve">% de cumplimiento del indicador, teniendo en cuenta la meta y el resultado obtenido de la medición del indicador
</t>
        </r>
      </text>
    </comment>
    <comment ref="E25" authorId="0" shapeId="0">
      <text>
        <r>
          <rPr>
            <sz val="9"/>
            <color indexed="81"/>
            <rFont val="Tahoma"/>
            <family val="2"/>
          </rPr>
          <t xml:space="preserve">Realizar las anotaciones que se consideren importantes frente al resultado obtenido
</t>
        </r>
      </text>
    </comment>
    <comment ref="G25" authorId="0" shapeId="0">
      <text>
        <r>
          <rPr>
            <sz val="9"/>
            <color indexed="81"/>
            <rFont val="Tahoma"/>
            <family val="2"/>
          </rPr>
          <t xml:space="preserve">Descripción de las acciones correctivas o de mejora que se deben implementar para mejorar el comportamiento del indicador.
</t>
        </r>
        <r>
          <rPr>
            <b/>
            <sz val="9"/>
            <color indexed="81"/>
            <rFont val="Tahoma"/>
            <family val="2"/>
          </rPr>
          <t>Nota:  Si el indicador cumplió la meta, no se requiere definir acciones de mejoramiento. Simplemente se coloca en este espacio :NO APLICA</t>
        </r>
      </text>
    </comment>
    <comment ref="I25" authorId="0" shapeId="0">
      <text>
        <r>
          <rPr>
            <sz val="9"/>
            <color indexed="81"/>
            <rFont val="Tahoma"/>
            <family val="2"/>
          </rPr>
          <t xml:space="preserve">Cargo del responsable o responsables de implementar las acciones propuestas.
</t>
        </r>
      </text>
    </comment>
    <comment ref="J25" authorId="0" shapeId="0">
      <text>
        <r>
          <rPr>
            <sz val="9"/>
            <color indexed="81"/>
            <rFont val="Tahoma"/>
            <family val="2"/>
          </rPr>
          <t xml:space="preserve">Fecha o plazo establecido para la implementación de las acciones propuestas
</t>
        </r>
      </text>
    </comment>
  </commentList>
</comments>
</file>

<file path=xl/comments4.xml><?xml version="1.0" encoding="utf-8"?>
<comments xmlns="http://schemas.openxmlformats.org/spreadsheetml/2006/main">
  <authors>
    <author>Liliana Lamprea</author>
    <author>PwC</author>
  </authors>
  <commentList>
    <comment ref="B7" authorId="0" shapeId="0">
      <text>
        <r>
          <rPr>
            <sz val="9"/>
            <color indexed="81"/>
            <rFont val="Tahoma"/>
            <family val="2"/>
          </rPr>
          <t xml:space="preserve">Nombre del proceso al que pertenece el indicador
</t>
        </r>
      </text>
    </comment>
    <comment ref="I7" authorId="0" shapeId="0">
      <text>
        <r>
          <rPr>
            <sz val="9"/>
            <color indexed="81"/>
            <rFont val="Tahoma"/>
            <family val="2"/>
          </rPr>
          <t xml:space="preserve">Seleccionar si el indicador es de EFICACIA, EFICIENCIA O EFECTIVIDAD
</t>
        </r>
      </text>
    </comment>
    <comment ref="B8" authorId="1" shapeId="0">
      <text>
        <r>
          <rPr>
            <sz val="10"/>
            <color indexed="81"/>
            <rFont val="Tahoma"/>
            <family val="2"/>
          </rPr>
          <t>Corresponde al nombre a o la expresión que identifica el indicador</t>
        </r>
      </text>
    </comment>
    <comment ref="I8" authorId="0" shapeId="0">
      <text>
        <r>
          <rPr>
            <sz val="9"/>
            <color indexed="81"/>
            <rFont val="Tahoma"/>
            <family val="2"/>
          </rPr>
          <t xml:space="preserve">Definir si el indicador hace parte del Tablero General de Indicadores del SIG o es un indicador de manejo interno del proceso
</t>
        </r>
      </text>
    </comment>
    <comment ref="B10" authorId="1" shapeId="0">
      <text>
        <r>
          <rPr>
            <b/>
            <sz val="8"/>
            <color indexed="81"/>
            <rFont val="Tahoma"/>
            <family val="2"/>
          </rPr>
          <t>Se debe tener en cuenta los siguientes aspectos:</t>
        </r>
        <r>
          <rPr>
            <sz val="8"/>
            <color indexed="81"/>
            <rFont val="Tahoma"/>
            <family val="2"/>
          </rPr>
          <t xml:space="preserv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10" authorId="1" shapeId="0">
      <text>
        <r>
          <rPr>
            <sz val="10"/>
            <color indexed="81"/>
            <rFont val="Tahoma"/>
            <family val="2"/>
          </rPr>
          <t>Permite determinar si el indicador está asociado con el objetivo del procesos y cuál es la intención de su medición?</t>
        </r>
        <r>
          <rPr>
            <sz val="8"/>
            <color indexed="81"/>
            <rFont val="Tahoma"/>
            <family val="2"/>
          </rPr>
          <t xml:space="preserve">
</t>
        </r>
      </text>
    </comment>
    <comment ref="B11" authorId="1" shapeId="0">
      <text>
        <r>
          <rPr>
            <sz val="8"/>
            <color indexed="81"/>
            <rFont val="Tahoma"/>
            <family val="2"/>
          </rPr>
          <t xml:space="preserve">
</t>
        </r>
        <r>
          <rPr>
            <sz val="10"/>
            <color indexed="81"/>
            <rFont val="Tahoma"/>
            <family val="2"/>
          </rPr>
          <t>Cómo se mide el indicador?
Cómo de expresa el indicador?
Esta puede ser:  porcentaje, razón, etc.</t>
        </r>
        <r>
          <rPr>
            <sz val="8"/>
            <color indexed="81"/>
            <rFont val="Tahoma"/>
            <family val="2"/>
          </rPr>
          <t xml:space="preserve">
</t>
        </r>
      </text>
    </comment>
    <comment ref="H11" authorId="1" shapeId="0">
      <text>
        <r>
          <rPr>
            <sz val="10"/>
            <color indexed="81"/>
            <rFont val="Tahoma"/>
            <family val="2"/>
          </rPr>
          <t xml:space="preserve">Cuáles son las variables que componen el indicador?
Realice la definición de cada una de estas variables </t>
        </r>
        <r>
          <rPr>
            <sz val="8"/>
            <color indexed="81"/>
            <rFont val="Tahoma"/>
            <family val="2"/>
          </rPr>
          <t xml:space="preserve">
</t>
        </r>
      </text>
    </comment>
    <comment ref="B12" authorId="1" shapeId="0">
      <text>
        <r>
          <rPr>
            <sz val="9"/>
            <color indexed="81"/>
            <rFont val="Tahoma"/>
            <family val="2"/>
          </rPr>
          <t>Defina la fórmula  que se debe utilizar para la medición del indicador, teniendo en cuenta la definición de las variables, realizada en la parte superior.</t>
        </r>
      </text>
    </comment>
    <comment ref="H12" authorId="1" shapeId="0">
      <text>
        <r>
          <rPr>
            <sz val="8"/>
            <color indexed="81"/>
            <rFont val="Tahoma"/>
            <family val="2"/>
          </rPr>
          <t xml:space="preserv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H13" authorId="1" shapeId="0">
      <text>
        <r>
          <rPr>
            <sz val="10"/>
            <color indexed="81"/>
            <rFont val="Tahoma"/>
            <family val="2"/>
          </rPr>
          <t>Cada cuánto tiempo debe ser calculado el indicador?
Con qué frecuencia?.
Esta puede ser:  anual, trimestral, mensual, diaria, etc.</t>
        </r>
        <r>
          <rPr>
            <sz val="8"/>
            <color indexed="81"/>
            <rFont val="Tahoma"/>
            <family val="2"/>
          </rPr>
          <t xml:space="preserve">
</t>
        </r>
      </text>
    </comment>
    <comment ref="B14" authorId="1" shapeId="0">
      <text>
        <r>
          <rPr>
            <sz val="8"/>
            <color indexed="81"/>
            <rFont val="Tahoma"/>
            <family val="2"/>
          </rPr>
          <t xml:space="preserve">
</t>
        </r>
        <r>
          <rPr>
            <sz val="10"/>
            <color indexed="81"/>
            <rFont val="Tahoma"/>
            <family val="2"/>
          </rPr>
          <t>Responsable de obtener la medición del indicador.
Se debe colocar el CARGO.</t>
        </r>
      </text>
    </comment>
    <comment ref="H14" authorId="1" shapeId="0">
      <text>
        <r>
          <rPr>
            <sz val="10"/>
            <color indexed="81"/>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shapeId="0">
      <text>
        <r>
          <rPr>
            <sz val="8"/>
            <color indexed="81"/>
            <rFont val="Tahoma"/>
            <family val="2"/>
          </rPr>
          <t>Medición, comportamiento o estimación del indicador al inicio del periodo de medición. Generalmente corresponde al valor obtenido en el año anterior.</t>
        </r>
      </text>
    </comment>
    <comment ref="F15" authorId="1" shapeId="0">
      <text>
        <r>
          <rPr>
            <sz val="8"/>
            <color indexed="81"/>
            <rFont val="Tahoma"/>
            <family val="2"/>
          </rPr>
          <t>Objetivo propuesto para el indicador, para indicadores estratégicos debe involucrar meta anual según Plan Indicativo</t>
        </r>
      </text>
    </comment>
    <comment ref="G15" authorId="0" shapeId="0">
      <text>
        <r>
          <rPr>
            <sz val="8"/>
            <color indexed="81"/>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shapeId="0">
      <text>
        <r>
          <rPr>
            <sz val="9"/>
            <color indexed="81"/>
            <rFont val="Tahoma"/>
            <family val="2"/>
          </rPr>
          <t xml:space="preserve">Fecha en la que se realiza la medición del indicador
</t>
        </r>
      </text>
    </comment>
    <comment ref="B23" authorId="0" shapeId="0">
      <text>
        <r>
          <rPr>
            <sz val="9"/>
            <color indexed="81"/>
            <rFont val="Tahoma"/>
            <family val="2"/>
          </rPr>
          <t xml:space="preserve">Meta establecida para el indicador, en el periodo objeto de seguuimiento
</t>
        </r>
      </text>
    </comment>
    <comment ref="C23" authorId="0" shapeId="0">
      <text>
        <r>
          <rPr>
            <sz val="8"/>
            <color indexed="81"/>
            <rFont val="Tahoma"/>
            <family val="2"/>
          </rPr>
          <t>Cálculo del indicador, para el periodo objeto de seguimiento.
Recuerde que debe sombrear esta casilla de acuerdo con las convenciones del Rango de Evaluación.</t>
        </r>
      </text>
    </comment>
    <comment ref="D23" authorId="0" shapeId="0">
      <text>
        <r>
          <rPr>
            <sz val="9"/>
            <color indexed="81"/>
            <rFont val="Tahoma"/>
            <family val="2"/>
          </rPr>
          <t xml:space="preserve">% de cumplimiento del indicador, teniendo en cuenta la meta y el resultado obtenido de la medición del indicador
</t>
        </r>
      </text>
    </comment>
    <comment ref="E23" authorId="0" shapeId="0">
      <text>
        <r>
          <rPr>
            <sz val="9"/>
            <color indexed="81"/>
            <rFont val="Tahoma"/>
            <family val="2"/>
          </rPr>
          <t xml:space="preserve">Realizar las anotaciones que se consideren importantes frente al resultado obtenido
</t>
        </r>
      </text>
    </comment>
    <comment ref="G23" authorId="0" shapeId="0">
      <text>
        <r>
          <rPr>
            <sz val="9"/>
            <color indexed="81"/>
            <rFont val="Tahoma"/>
            <family val="2"/>
          </rPr>
          <t xml:space="preserve">Descripción de las acciones correctivas o de mejora que se deben implementar para mejorar el comportamiento del indicador.
</t>
        </r>
        <r>
          <rPr>
            <b/>
            <sz val="9"/>
            <color indexed="81"/>
            <rFont val="Tahoma"/>
            <family val="2"/>
          </rPr>
          <t>Nota:  Si el indicador cumplió la meta, no se requiere definir acciones de mejoramiento. Simplemente se coloca en este espacio :NO APLICA</t>
        </r>
      </text>
    </comment>
    <comment ref="I23" authorId="0" shapeId="0">
      <text>
        <r>
          <rPr>
            <sz val="9"/>
            <color indexed="81"/>
            <rFont val="Tahoma"/>
            <family val="2"/>
          </rPr>
          <t xml:space="preserve">Cargo del responsable o responsables de implementar las acciones propuestas.
</t>
        </r>
      </text>
    </comment>
    <comment ref="J23" authorId="0" shapeId="0">
      <text>
        <r>
          <rPr>
            <sz val="9"/>
            <color indexed="81"/>
            <rFont val="Tahoma"/>
            <family val="2"/>
          </rPr>
          <t xml:space="preserve">Fecha o plazo establecido para la implementación de las acciones propuestas
</t>
        </r>
      </text>
    </comment>
  </commentList>
</comments>
</file>

<file path=xl/comments5.xml><?xml version="1.0" encoding="utf-8"?>
<comments xmlns="http://schemas.openxmlformats.org/spreadsheetml/2006/main">
  <authors>
    <author>Liliana Lamprea</author>
    <author>PwC</author>
  </authors>
  <commentList>
    <comment ref="B7" authorId="0" shapeId="0">
      <text>
        <r>
          <rPr>
            <sz val="9"/>
            <color indexed="81"/>
            <rFont val="Tahoma"/>
            <family val="2"/>
          </rPr>
          <t xml:space="preserve">Nombre del proceso al que pertenece el indicador
</t>
        </r>
      </text>
    </comment>
    <comment ref="I7" authorId="0" shapeId="0">
      <text>
        <r>
          <rPr>
            <sz val="9"/>
            <color indexed="81"/>
            <rFont val="Tahoma"/>
            <family val="2"/>
          </rPr>
          <t xml:space="preserve">Seleccionar si el indicador es de EFICACIA, EFICIENCIA O EFECTIVIDAD
</t>
        </r>
      </text>
    </comment>
    <comment ref="B8" authorId="1" shapeId="0">
      <text>
        <r>
          <rPr>
            <sz val="10"/>
            <color indexed="81"/>
            <rFont val="Tahoma"/>
            <family val="2"/>
          </rPr>
          <t>Corresponde al nombre a o la expresión que identifica el indicador</t>
        </r>
      </text>
    </comment>
    <comment ref="I8" authorId="0" shapeId="0">
      <text>
        <r>
          <rPr>
            <sz val="9"/>
            <color indexed="81"/>
            <rFont val="Tahoma"/>
            <family val="2"/>
          </rPr>
          <t xml:space="preserve">Definir si el indicador hace parte del Tablero General de Indicadores del SIG o es un indicador de manejo interno del proceso
</t>
        </r>
      </text>
    </comment>
    <comment ref="B10" authorId="1" shapeId="0">
      <text>
        <r>
          <rPr>
            <b/>
            <sz val="8"/>
            <color indexed="81"/>
            <rFont val="Tahoma"/>
            <family val="2"/>
          </rPr>
          <t>Se debe tener en cuenta los siguientes aspectos:</t>
        </r>
        <r>
          <rPr>
            <sz val="8"/>
            <color indexed="81"/>
            <rFont val="Tahoma"/>
            <family val="2"/>
          </rPr>
          <t xml:space="preserv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10" authorId="1" shapeId="0">
      <text>
        <r>
          <rPr>
            <sz val="10"/>
            <color indexed="81"/>
            <rFont val="Tahoma"/>
            <family val="2"/>
          </rPr>
          <t>Permite determinar si el indicador está asociado con el objetivo del procesos y cuál es la intención de su medición?</t>
        </r>
        <r>
          <rPr>
            <sz val="8"/>
            <color indexed="81"/>
            <rFont val="Tahoma"/>
            <family val="2"/>
          </rPr>
          <t xml:space="preserve">
</t>
        </r>
      </text>
    </comment>
    <comment ref="B11" authorId="1" shapeId="0">
      <text>
        <r>
          <rPr>
            <sz val="8"/>
            <color indexed="81"/>
            <rFont val="Tahoma"/>
            <family val="2"/>
          </rPr>
          <t xml:space="preserve">
</t>
        </r>
        <r>
          <rPr>
            <sz val="10"/>
            <color indexed="81"/>
            <rFont val="Tahoma"/>
            <family val="2"/>
          </rPr>
          <t>Cómo se mide el indicador?
Cómo de expresa el indicador?
Esta puede ser:  porcentaje, razón, etc.</t>
        </r>
        <r>
          <rPr>
            <sz val="8"/>
            <color indexed="81"/>
            <rFont val="Tahoma"/>
            <family val="2"/>
          </rPr>
          <t xml:space="preserve">
</t>
        </r>
      </text>
    </comment>
    <comment ref="H11" authorId="1" shapeId="0">
      <text>
        <r>
          <rPr>
            <sz val="10"/>
            <color indexed="81"/>
            <rFont val="Tahoma"/>
            <family val="2"/>
          </rPr>
          <t xml:space="preserve">Cuáles son las variables que componen el indicador?
Realice la definición de cada una de estas variables </t>
        </r>
        <r>
          <rPr>
            <sz val="8"/>
            <color indexed="81"/>
            <rFont val="Tahoma"/>
            <family val="2"/>
          </rPr>
          <t xml:space="preserve">
</t>
        </r>
      </text>
    </comment>
    <comment ref="B12" authorId="1" shapeId="0">
      <text>
        <r>
          <rPr>
            <sz val="9"/>
            <color indexed="81"/>
            <rFont val="Tahoma"/>
            <family val="2"/>
          </rPr>
          <t>Defina la fórmula  que se debe utilizar para la medición del indicador, teniendo en cuenta la definición de las variables, realizada en la parte superior.</t>
        </r>
      </text>
    </comment>
    <comment ref="H12" authorId="1" shapeId="0">
      <text>
        <r>
          <rPr>
            <sz val="8"/>
            <color indexed="81"/>
            <rFont val="Tahoma"/>
            <family val="2"/>
          </rPr>
          <t xml:space="preserv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H13" authorId="1" shapeId="0">
      <text>
        <r>
          <rPr>
            <sz val="10"/>
            <color indexed="81"/>
            <rFont val="Tahoma"/>
            <family val="2"/>
          </rPr>
          <t>Cada cuánto tiempo debe ser calculado el indicador?
Con qué frecuencia?.
Esta puede ser:  anual, trimestral, mensual, diaria, etc.</t>
        </r>
        <r>
          <rPr>
            <sz val="8"/>
            <color indexed="81"/>
            <rFont val="Tahoma"/>
            <family val="2"/>
          </rPr>
          <t xml:space="preserve">
</t>
        </r>
      </text>
    </comment>
    <comment ref="B14" authorId="1" shapeId="0">
      <text>
        <r>
          <rPr>
            <sz val="8"/>
            <color indexed="81"/>
            <rFont val="Tahoma"/>
            <family val="2"/>
          </rPr>
          <t xml:space="preserve">
</t>
        </r>
        <r>
          <rPr>
            <sz val="10"/>
            <color indexed="81"/>
            <rFont val="Tahoma"/>
            <family val="2"/>
          </rPr>
          <t>Responsable de obtener la medición del indicador.
Se debe colocar el CARGO.</t>
        </r>
      </text>
    </comment>
    <comment ref="H14" authorId="1" shapeId="0">
      <text>
        <r>
          <rPr>
            <sz val="10"/>
            <color indexed="81"/>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shapeId="0">
      <text>
        <r>
          <rPr>
            <sz val="8"/>
            <color indexed="81"/>
            <rFont val="Tahoma"/>
            <family val="2"/>
          </rPr>
          <t>Medición, comportamiento o estimación del indicador al inicio del periodo de medición. Generalmente corresponde al valor obtenido en el año anterior.</t>
        </r>
      </text>
    </comment>
    <comment ref="F15" authorId="1" shapeId="0">
      <text>
        <r>
          <rPr>
            <sz val="8"/>
            <color indexed="81"/>
            <rFont val="Tahoma"/>
            <family val="2"/>
          </rPr>
          <t>Objetivo propuesto para el indicador, para indicadores estratégicos debe involucrar meta anual según Plan Indicativo</t>
        </r>
      </text>
    </comment>
    <comment ref="G15" authorId="0" shapeId="0">
      <text>
        <r>
          <rPr>
            <sz val="8"/>
            <color indexed="81"/>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shapeId="0">
      <text>
        <r>
          <rPr>
            <sz val="9"/>
            <color indexed="81"/>
            <rFont val="Tahoma"/>
            <family val="2"/>
          </rPr>
          <t xml:space="preserve">Fecha en la que se realiza la medición del indicador
</t>
        </r>
      </text>
    </comment>
    <comment ref="B23" authorId="0" shapeId="0">
      <text>
        <r>
          <rPr>
            <sz val="9"/>
            <color indexed="81"/>
            <rFont val="Tahoma"/>
            <family val="2"/>
          </rPr>
          <t xml:space="preserve">Meta establecida para el indicador, en el periodo objeto de seguuimiento
</t>
        </r>
      </text>
    </comment>
    <comment ref="C23" authorId="0" shapeId="0">
      <text>
        <r>
          <rPr>
            <sz val="8"/>
            <color indexed="81"/>
            <rFont val="Tahoma"/>
            <family val="2"/>
          </rPr>
          <t>Cálculo del indicador, para el periodo objeto de seguimiento.
Recuerde que debe sombrear esta casilla de acuerdo con las convenciones del Rango de Evaluación.</t>
        </r>
      </text>
    </comment>
    <comment ref="D23" authorId="0" shapeId="0">
      <text>
        <r>
          <rPr>
            <sz val="9"/>
            <color indexed="81"/>
            <rFont val="Tahoma"/>
            <family val="2"/>
          </rPr>
          <t xml:space="preserve">% de cumplimiento del indicador, teniendo en cuenta la meta y el resultado obtenido de la medición del indicador
</t>
        </r>
      </text>
    </comment>
    <comment ref="E23" authorId="0" shapeId="0">
      <text>
        <r>
          <rPr>
            <sz val="9"/>
            <color indexed="81"/>
            <rFont val="Tahoma"/>
            <family val="2"/>
          </rPr>
          <t xml:space="preserve">Realizar las anotaciones que se consideren importantes frente al resultado obtenido
</t>
        </r>
      </text>
    </comment>
    <comment ref="G23" authorId="0" shapeId="0">
      <text>
        <r>
          <rPr>
            <sz val="9"/>
            <color indexed="81"/>
            <rFont val="Tahoma"/>
            <family val="2"/>
          </rPr>
          <t xml:space="preserve">Descripción de las acciones correctivas o de mejora que se deben implementar para mejorar el comportamiento del indicador.
</t>
        </r>
        <r>
          <rPr>
            <b/>
            <sz val="9"/>
            <color indexed="81"/>
            <rFont val="Tahoma"/>
            <family val="2"/>
          </rPr>
          <t>Nota:  Si el indicador cumplió la meta, no se requiere definir acciones de mejoramiento. Simplemente se coloca en este espacio :NO APLICA</t>
        </r>
      </text>
    </comment>
    <comment ref="I23" authorId="0" shapeId="0">
      <text>
        <r>
          <rPr>
            <sz val="9"/>
            <color indexed="81"/>
            <rFont val="Tahoma"/>
            <family val="2"/>
          </rPr>
          <t xml:space="preserve">Cargo del responsable o responsables de implementar las acciones propuestas.
</t>
        </r>
      </text>
    </comment>
    <comment ref="J23" authorId="0" shapeId="0">
      <text>
        <r>
          <rPr>
            <sz val="9"/>
            <color indexed="81"/>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<sst xmlns="http://schemas.openxmlformats.org/spreadsheetml/2006/main" count="480" uniqueCount="179">
  <si>
    <t>Resultado</t>
  </si>
  <si>
    <t>SI</t>
  </si>
  <si>
    <t>Cumplido</t>
  </si>
  <si>
    <t>INSTITUTO DE FINANCIAMIENTO, PROMOCIÓN Y DESARROLLO DE IBAGUÉ - INFIBAGUÉ -</t>
  </si>
  <si>
    <r>
      <t xml:space="preserve"> CÓDIGO:   </t>
    </r>
    <r>
      <rPr>
        <sz val="11"/>
        <rFont val="Arial"/>
        <family val="2"/>
      </rPr>
      <t>FOR-SI-010</t>
    </r>
  </si>
  <si>
    <t>Producto</t>
  </si>
  <si>
    <t>NO</t>
  </si>
  <si>
    <t>No Cumplido</t>
  </si>
  <si>
    <r>
      <t xml:space="preserve"> FECHA VIGENCIA: </t>
    </r>
    <r>
      <rPr>
        <sz val="11"/>
        <rFont val="Arial"/>
        <family val="2"/>
      </rPr>
      <t xml:space="preserve"> 2019/04/30</t>
    </r>
  </si>
  <si>
    <t>Proceso</t>
  </si>
  <si>
    <t>En desarrollo</t>
  </si>
  <si>
    <t>FICHA TÉCNICA DE INDICADORES POR PROCESO</t>
  </si>
  <si>
    <r>
      <t xml:space="preserve"> VERSIÓN: </t>
    </r>
    <r>
      <rPr>
        <sz val="11"/>
        <rFont val="Arial"/>
        <family val="2"/>
      </rPr>
      <t>01</t>
    </r>
  </si>
  <si>
    <t>Sin Iniciar</t>
  </si>
  <si>
    <t>DESCRIPCIÓN DEL INDICADOR</t>
  </si>
  <si>
    <t>Proceso:</t>
  </si>
  <si>
    <t>Tipo de Indicador</t>
  </si>
  <si>
    <t>EFICIENCIA</t>
  </si>
  <si>
    <t>Nombre del indicador</t>
  </si>
  <si>
    <t>AMPLIACION DE COBERTURA  SISTEMA DE ALUMBRADO</t>
  </si>
  <si>
    <t>Tablero de Control</t>
  </si>
  <si>
    <t>Objetivo del indicador</t>
  </si>
  <si>
    <t>Pertinencia</t>
  </si>
  <si>
    <t>Realizar seguimiento  al cumplimiento de la cobertura.</t>
  </si>
  <si>
    <t>Unidad de medida</t>
  </si>
  <si>
    <t>%</t>
  </si>
  <si>
    <t>Definición de variables de la Fórmula</t>
  </si>
  <si>
    <t>Fórmula para su Cálculo</t>
  </si>
  <si>
    <t>Aspectos metodológicos</t>
  </si>
  <si>
    <t>Fuente de los datos</t>
  </si>
  <si>
    <t>Linieros presentan PQR ejecutados</t>
  </si>
  <si>
    <t>Periodicidad / Fechas de medición</t>
  </si>
  <si>
    <t>SEMESTRAL</t>
  </si>
  <si>
    <t>Responsable de generar el indicador</t>
  </si>
  <si>
    <t>Lider Grupo de  Alumbrado Público</t>
  </si>
  <si>
    <t>Responsable del seguimiento del indicador</t>
  </si>
  <si>
    <t>Línea de base</t>
  </si>
  <si>
    <t>Meta</t>
  </si>
  <si>
    <t>Rangos de evaluación</t>
  </si>
  <si>
    <t>BUENO</t>
  </si>
  <si>
    <t>REGULAR</t>
  </si>
  <si>
    <t>MALO</t>
  </si>
  <si>
    <t>&gt;80 =100%</t>
  </si>
  <si>
    <t>51% - 79%</t>
  </si>
  <si>
    <t>&lt; o = 50%</t>
  </si>
  <si>
    <r>
      <t xml:space="preserve"> FECHA VIGENCIA: </t>
    </r>
    <r>
      <rPr>
        <sz val="11"/>
        <rFont val="Arial"/>
        <family val="2"/>
      </rPr>
      <t>2018/06/12</t>
    </r>
  </si>
  <si>
    <t>SEGUIMIENTO AL INDICADOR</t>
  </si>
  <si>
    <t>Periodo de Medición</t>
  </si>
  <si>
    <t>Medición del indicador</t>
  </si>
  <si>
    <t>% de Cumplim.</t>
  </si>
  <si>
    <t>Análisis del Resultado</t>
  </si>
  <si>
    <t>Acciones de mejoramiento requeridas</t>
  </si>
  <si>
    <t>Responsable</t>
  </si>
  <si>
    <t>Fecha Limite</t>
  </si>
  <si>
    <t>I SEMESTRE</t>
  </si>
  <si>
    <t>Lider  Grupo de Alumbrado</t>
  </si>
  <si>
    <t>GRAFICO COMPORTAMIENTO DEL INDICADOR</t>
  </si>
  <si>
    <t>EFICACIA</t>
  </si>
  <si>
    <r>
      <t xml:space="preserve"> FECHA VIGENCIA: </t>
    </r>
    <r>
      <rPr>
        <sz val="11"/>
        <rFont val="Arial"/>
        <family val="2"/>
      </rPr>
      <t>2019/04/30</t>
    </r>
  </si>
  <si>
    <t>EFECTIVIDAD</t>
  </si>
  <si>
    <t xml:space="preserve">ADJUDICACIÓN   PUSTOS  PLAZAS DE MERCADO  </t>
  </si>
  <si>
    <t xml:space="preserve">Medir la ocupación de los  puestos de las  plazas,  que oferece la Institución para la ventas de los  diferentes productos que ofertan los vendedores.  </t>
  </si>
  <si>
    <t>Realizar seguimiento a las diferentes plazas de la Institución, para verificar la ocupación de los puestos de ventas.</t>
  </si>
  <si>
    <r>
      <rPr>
        <b/>
        <u/>
        <sz val="10"/>
        <rFont val="Arial"/>
        <family val="2"/>
      </rPr>
      <t>N. PUESTOS  ADJUDICADOS EN LAS #S PLAZAS DE MERCADO</t>
    </r>
    <r>
      <rPr>
        <sz val="10"/>
        <rFont val="Arial"/>
        <family val="2"/>
      </rPr>
      <t xml:space="preserve">:   Es la cantidad de puestos que presenten venta de algun producto. 
</t>
    </r>
    <r>
      <rPr>
        <b/>
        <u/>
        <sz val="10"/>
        <rFont val="Arial"/>
        <family val="2"/>
      </rPr>
      <t xml:space="preserve">
N. TOTAL DE PUESTOS  EN LAS  #S PLAZAS DE MERCADO</t>
    </r>
    <r>
      <rPr>
        <sz val="10"/>
        <rFont val="Arial"/>
        <family val="2"/>
      </rPr>
      <t xml:space="preserve">:  Es la cantidad total de puestos existentes en todas las plazas, ocupados o libres.
 </t>
    </r>
  </si>
  <si>
    <t xml:space="preserve">N. PUESTOS  ADJUDICADOS  EN LAS #S PLAZAS DE MERCADO
______________________________________________________
N. TOTAL DE PUESTOS  EN LAS #S PLAZAS DE MERCADO  *100
</t>
  </si>
  <si>
    <t xml:space="preserve">Los administradores de las plazas la 14, 28, 21, jardin y salado  reportan la ocupación. Lo cual permite  tener un seguimiento y datos cuantitativos.  </t>
  </si>
  <si>
    <t>Reporte  de los Administradores de Plazas.</t>
  </si>
  <si>
    <t>Lider de Grupo  Plazas de Mercado</t>
  </si>
  <si>
    <t>&gt; 61 = 75%</t>
  </si>
  <si>
    <t>31% - 60%</t>
  </si>
  <si>
    <t>&lt; o = 30%</t>
  </si>
  <si>
    <t>NA</t>
  </si>
  <si>
    <t>Lider del proceso de plazas</t>
  </si>
  <si>
    <t>Julio de  2019</t>
  </si>
  <si>
    <t>Julio de  2020</t>
  </si>
  <si>
    <t>Julio de  2021</t>
  </si>
  <si>
    <t xml:space="preserve">TALAS Y PODAS EN   PARQUES Y ZONAS VERDES </t>
  </si>
  <si>
    <t>Medir el número de talas  y podas ejecutadas.</t>
  </si>
  <si>
    <t>Realizar  seguimiento  a la ejecución de las talas y podas.</t>
  </si>
  <si>
    <r>
      <rPr>
        <b/>
        <u/>
        <sz val="10"/>
        <rFont val="Arial"/>
        <family val="2"/>
      </rPr>
      <t>N.  DE TALAS Y PODAS EJECUTADAS</t>
    </r>
    <r>
      <rPr>
        <sz val="10"/>
        <rFont val="Arial"/>
        <family val="2"/>
      </rPr>
      <t xml:space="preserve">: Es el número  de las actividades de tala y poda ejecutada.
</t>
    </r>
    <r>
      <rPr>
        <b/>
        <sz val="10"/>
        <rFont val="Arial"/>
        <family val="2"/>
      </rPr>
      <t xml:space="preserve">
N. TOTAL DE PODAS Y TALAS PROGRAMADAS:</t>
    </r>
    <r>
      <rPr>
        <sz val="10"/>
        <rFont val="Arial"/>
        <family val="2"/>
      </rPr>
      <t xml:space="preserve">  Son lasproyectadas en el software para la ejecución.</t>
    </r>
  </si>
  <si>
    <t>N. DE TALAS Y PODAS EJECUTADAS
-----------------------------------------------------------------------
N. TOTAL DE PODAS Y TALAS  PROYECTADAS*100</t>
  </si>
  <si>
    <t xml:space="preserve">Se reciben los requerimientos de los clientes se programa en el sistema de AP podas para la ejecución. Los datos se presentan en forma cuantitativa. </t>
  </si>
  <si>
    <t>Software   AP PODAS</t>
  </si>
  <si>
    <t>TRIMESTRAL</t>
  </si>
  <si>
    <t>&gt; 81 =95%</t>
  </si>
  <si>
    <t>50% -80%</t>
  </si>
  <si>
    <t>&lt; o = 49%</t>
  </si>
  <si>
    <t>I TRIMESTRE</t>
  </si>
  <si>
    <t>II TRIMESTRE</t>
  </si>
  <si>
    <t>MONITOREO DEL RELLENO SANITARIO</t>
  </si>
  <si>
    <t>Cumplimiento con los requerimientos de la normatividad de la resolución N. 357 del 29/03/2004  por Cortolima.</t>
  </si>
  <si>
    <t>Realizar seguimiento a las actividades requeridas en la resolución N.357 del 29/03/2004  por Cortolima.</t>
  </si>
  <si>
    <r>
      <rPr>
        <b/>
        <u/>
        <sz val="10"/>
        <rFont val="Arial"/>
        <family val="2"/>
      </rPr>
      <t>No. Monitoreos realizados:</t>
    </r>
    <r>
      <rPr>
        <sz val="10"/>
        <rFont val="Arial"/>
        <family val="2"/>
      </rPr>
      <t xml:space="preserve"> Es el  analisis fisioquimicos de las aguas residuales del PTAR.
</t>
    </r>
    <r>
      <rPr>
        <b/>
        <u/>
        <sz val="10"/>
        <rFont val="Arial"/>
        <family val="2"/>
      </rPr>
      <t>N. Monitoreos Exigidos por la norma *100:</t>
    </r>
    <r>
      <rPr>
        <sz val="10"/>
        <rFont val="Arial"/>
        <family val="2"/>
      </rPr>
      <t xml:space="preserve"> EL total  de los monitoreos que se tienen programados  de acuerdo a la norma.
</t>
    </r>
  </si>
  <si>
    <t xml:space="preserve">N. MONITOREOS REALIZADOS 
---------------------------------------------------------------------------------------------  MONITOREOS EXIGIDOS  POR LA NORMA  *100
</t>
  </si>
  <si>
    <t>Son parametros exigidos por Cortolima para la Pos clausura del relleno sanitario del combeima.</t>
  </si>
  <si>
    <t xml:space="preserve">Informe  del Contratista </t>
  </si>
  <si>
    <t>Semestral</t>
  </si>
  <si>
    <t>&gt; 71 = 85%</t>
  </si>
  <si>
    <t>49% - 70%</t>
  </si>
  <si>
    <t>&lt; o = 48%</t>
  </si>
  <si>
    <r>
      <t xml:space="preserve"> Se enumera el número de actividades a realizar en el Relleno Sanitario Comebeima.
1.(Monitoreo  Aguas Subterráneas, 2.Monitoreos de Biogas.
3. Monitoreos de Geotecnia. </t>
    </r>
    <r>
      <rPr>
        <b/>
        <u/>
        <sz val="10"/>
        <rFont val="Arial"/>
        <family val="2"/>
      </rPr>
      <t>4.Monitoreo Planta de Lixiviados.</t>
    </r>
    <r>
      <rPr>
        <sz val="10"/>
        <rFont val="Arial"/>
        <family val="2"/>
      </rPr>
      <t xml:space="preserve"> 5.Mantenimiento a la Cobertura Final del Domo,
</t>
    </r>
    <r>
      <rPr>
        <b/>
        <u/>
        <sz val="10"/>
        <rFont val="Arial"/>
        <family val="2"/>
      </rPr>
      <t>6. Mantenimiento</t>
    </r>
    <r>
      <rPr>
        <sz val="10"/>
        <rFont val="Arial"/>
        <family val="2"/>
      </rPr>
      <t xml:space="preserve"> </t>
    </r>
    <r>
      <rPr>
        <b/>
        <u/>
        <sz val="10"/>
        <rFont val="Arial"/>
        <family val="2"/>
      </rPr>
      <t>Material Flotante de la Planta de Tratamiento</t>
    </r>
    <r>
      <rPr>
        <sz val="10"/>
        <rFont val="Arial"/>
        <family val="2"/>
      </rPr>
      <t xml:space="preserve">,
7. Mantenimiento abatimiento de los pozos duales.. ) 
*Para dar cumplimiento en su totalidad de la resolución 357 del 2004, en la secretaría         general se encuentra el proceso de contratación de actividades a desarrollar según        requerimientos de CORTOLIMA, menos las subrayadas que son una de las actividades que  ejecuta la Contratista, la cuales ejecuto dos de ellas significando el 28,57%.
</t>
    </r>
  </si>
  <si>
    <t>GRÁFICO DEL COMPORTAMIENTO DEL INDICADOR</t>
  </si>
  <si>
    <t xml:space="preserve"> </t>
  </si>
  <si>
    <t>DIRECCIÓN OPERATIVA</t>
  </si>
  <si>
    <t>Realizar seguimiento a los  PQRS  aellegados a la Institución.</t>
  </si>
  <si>
    <t>Se reciben requerimientos de los ciudadanos,  a tráves de los diferentes  medios existentes en la Institución como:  teléfono, celular,  oficio, Whatsapp,  Red social  y  personalizados,   luego estos  se pasan al  software  de PQR   y  se continua el proceso hasta la respuesta al cliente.</t>
  </si>
  <si>
    <t>Software  IAS SOLUTION- PIMISIS</t>
  </si>
  <si>
    <t>Trimestral</t>
  </si>
  <si>
    <t>Dirección Operativa</t>
  </si>
  <si>
    <t>Direción Operativa</t>
  </si>
  <si>
    <t>DIRECCIÓN OPERACIÓN</t>
  </si>
  <si>
    <t xml:space="preserve">Medir la respuesta de los PQRS que se le brinda a los clientes. </t>
  </si>
  <si>
    <r>
      <rPr>
        <b/>
        <u/>
        <sz val="10"/>
        <rFont val="Arial"/>
        <family val="2"/>
      </rPr>
      <t>No.P.Q.R.S. Respondidos:</t>
    </r>
    <r>
      <rPr>
        <sz val="10"/>
        <rFont val="Arial"/>
        <family val="2"/>
      </rPr>
      <t xml:space="preserve">  Es la respuesta que se da a los requerimientos que solicitan   los ciudadanos.
</t>
    </r>
    <r>
      <rPr>
        <b/>
        <u/>
        <sz val="10"/>
        <rFont val="Arial"/>
        <family val="2"/>
      </rPr>
      <t>N. de P. Q.R.S. Recibidos</t>
    </r>
    <r>
      <rPr>
        <sz val="10"/>
        <rFont val="Arial"/>
        <family val="2"/>
      </rPr>
      <t xml:space="preserve"> : Es el número de requerimientos  que realizan los ciudadanos</t>
    </r>
  </si>
  <si>
    <t xml:space="preserve">N. DE PQRS RESPONDIDOS 
__________________________________________
N. DE PQRS   RECIBIDOS * 100
</t>
  </si>
  <si>
    <t>&lt; o = 44%</t>
  </si>
  <si>
    <t>Medir la cantidad de puntos luminicos de la ampliación de cobertura al sistema de alumbrado público.</t>
  </si>
  <si>
    <r>
      <rPr>
        <b/>
        <u/>
        <sz val="10"/>
        <rFont val="Arial"/>
        <family val="2"/>
      </rPr>
      <t>No.de puntos luminicos de alumbarado ejecutado:</t>
    </r>
    <r>
      <rPr>
        <sz val="10"/>
        <rFont val="Arial"/>
        <family val="2"/>
      </rPr>
      <t xml:space="preserve">  Cantidad de puntos luminicos que se ha instalado en alumbrado público
</t>
    </r>
    <r>
      <rPr>
        <b/>
        <u/>
        <sz val="10"/>
        <rFont val="Arial"/>
        <family val="2"/>
      </rPr>
      <t xml:space="preserve">No. Total de puntos luminicos proyectado: </t>
    </r>
    <r>
      <rPr>
        <sz val="10"/>
        <rFont val="Arial"/>
        <family val="2"/>
      </rPr>
      <t>Ampliación de cobertura al sistema de alumbrado público de la ciudad de Ibagué.</t>
    </r>
  </si>
  <si>
    <t xml:space="preserve">N. DE PUNTOS LUMINICOS DE ALUMBRADO EJECUTADO
______________________________________________________
N. TOTAL DE PUNTOS LUMINICOS  PROYECTADOS  * 100
</t>
  </si>
  <si>
    <t>Los datos se proporcionan en forma cuantiativa, y se programan por fases de acuerdo al cronograma de actividades, para el año 2021 la cobertura programada es de 50 puntos luminicos.</t>
  </si>
  <si>
    <t xml:space="preserve"> RESPUESTA P.Q.R.S DE ALUMBRADO PÚBLICO</t>
  </si>
  <si>
    <t xml:space="preserve">Lideres  Grupo Alumbrado Público </t>
  </si>
  <si>
    <t>marzol/22</t>
  </si>
  <si>
    <t>Contratista Ingeniero Ambiental</t>
  </si>
  <si>
    <t xml:space="preserve">Lider Grupo de Alumbrado Público </t>
  </si>
  <si>
    <t>junio/22</t>
  </si>
  <si>
    <t xml:space="preserve">enero </t>
  </si>
  <si>
    <t xml:space="preserve">febrero </t>
  </si>
  <si>
    <t xml:space="preserve">marzo </t>
  </si>
  <si>
    <t>abril</t>
  </si>
  <si>
    <t xml:space="preserve">mayo </t>
  </si>
  <si>
    <t xml:space="preserve">Junio </t>
  </si>
  <si>
    <t>total</t>
  </si>
  <si>
    <t xml:space="preserve">ejecutado </t>
  </si>
  <si>
    <t xml:space="preserve">pendientes </t>
  </si>
  <si>
    <t>META</t>
  </si>
  <si>
    <t>MEDICIÓN DEL INDICADOR</t>
  </si>
  <si>
    <t>AMPLIACIÓN DE COBERTURA</t>
  </si>
  <si>
    <t>Junio/22</t>
  </si>
  <si>
    <t>Marzo/22</t>
  </si>
  <si>
    <t xml:space="preserve">ocupación de puestos </t>
  </si>
  <si>
    <t xml:space="preserve">I SEMESTRE </t>
  </si>
  <si>
    <t>Marzo2022</t>
  </si>
  <si>
    <t>Junio2022</t>
  </si>
  <si>
    <r>
      <t>EL total de los puestos  de las cinco plazas son</t>
    </r>
    <r>
      <rPr>
        <b/>
        <u/>
        <sz val="11"/>
        <rFont val="Arial"/>
        <family val="2"/>
      </rPr>
      <t xml:space="preserve"> 2271, de los cuales 1,634 estan adjudicados, lo que significa el 72% </t>
    </r>
  </si>
  <si>
    <t xml:space="preserve">Contratista Ingeniero Ambiental </t>
  </si>
  <si>
    <t>Director Operativo</t>
  </si>
  <si>
    <t>Juno/22</t>
  </si>
  <si>
    <t>N/A</t>
  </si>
  <si>
    <r>
      <rPr>
        <sz val="9"/>
        <rFont val="Arial"/>
        <family val="2"/>
      </rPr>
      <t xml:space="preserve">Durante el primer trimestre se recibio un total de </t>
    </r>
    <r>
      <rPr>
        <b/>
        <sz val="9"/>
        <rFont val="Arial"/>
        <family val="2"/>
      </rPr>
      <t>2150</t>
    </r>
    <r>
      <rPr>
        <b/>
        <u/>
        <sz val="9"/>
        <rFont val="Arial"/>
        <family val="2"/>
      </rPr>
      <t xml:space="preserve"> requerimientos</t>
    </r>
    <r>
      <rPr>
        <b/>
        <sz val="9"/>
        <rFont val="Arial"/>
        <family val="2"/>
      </rPr>
      <t xml:space="preserve">, </t>
    </r>
    <r>
      <rPr>
        <sz val="9"/>
        <rFont val="Arial"/>
        <family val="2"/>
      </rPr>
      <t>distribuidos asi:
*</t>
    </r>
    <r>
      <rPr>
        <b/>
        <sz val="9"/>
        <rFont val="Arial"/>
        <family val="2"/>
      </rPr>
      <t xml:space="preserve">PQR RECIBIDOS EN </t>
    </r>
    <r>
      <rPr>
        <b/>
        <u/>
        <sz val="9"/>
        <rFont val="Arial"/>
        <family val="2"/>
      </rPr>
      <t>ALUMBRADO PUBLICO :</t>
    </r>
    <r>
      <rPr>
        <b/>
        <sz val="9"/>
        <rFont val="Arial"/>
        <family val="2"/>
      </rPr>
      <t xml:space="preserve"> </t>
    </r>
    <r>
      <rPr>
        <sz val="9"/>
        <rFont val="Arial"/>
        <family val="2"/>
      </rPr>
      <t xml:space="preserve">(2150) es el  total de requerimientos recibidos, dando respuesta oportuna a 2,022 con un porcentaje del 94%.
</t>
    </r>
    <r>
      <rPr>
        <b/>
        <u/>
        <sz val="9"/>
        <rFont val="Arial"/>
        <family val="2"/>
      </rPr>
      <t xml:space="preserve">
</t>
    </r>
  </si>
  <si>
    <r>
      <rPr>
        <sz val="9"/>
        <rFont val="Arial"/>
        <family val="2"/>
      </rPr>
      <t xml:space="preserve">Durante el primer trimestre se recibio un total de </t>
    </r>
    <r>
      <rPr>
        <b/>
        <sz val="9"/>
        <rFont val="Arial"/>
        <family val="2"/>
      </rPr>
      <t>2088</t>
    </r>
    <r>
      <rPr>
        <b/>
        <u/>
        <sz val="9"/>
        <rFont val="Arial"/>
        <family val="2"/>
      </rPr>
      <t xml:space="preserve"> requerimientos</t>
    </r>
    <r>
      <rPr>
        <b/>
        <sz val="9"/>
        <rFont val="Arial"/>
        <family val="2"/>
      </rPr>
      <t xml:space="preserve">, </t>
    </r>
    <r>
      <rPr>
        <sz val="9"/>
        <rFont val="Arial"/>
        <family val="2"/>
      </rPr>
      <t>distribuidos asi:
*</t>
    </r>
    <r>
      <rPr>
        <b/>
        <sz val="9"/>
        <rFont val="Arial"/>
        <family val="2"/>
      </rPr>
      <t xml:space="preserve">PQR RECIBIDOS EN </t>
    </r>
    <r>
      <rPr>
        <b/>
        <u/>
        <sz val="9"/>
        <rFont val="Arial"/>
        <family val="2"/>
      </rPr>
      <t>ALUMBRADO PUBLICO :</t>
    </r>
    <r>
      <rPr>
        <b/>
        <sz val="9"/>
        <rFont val="Arial"/>
        <family val="2"/>
      </rPr>
      <t xml:space="preserve"> </t>
    </r>
    <r>
      <rPr>
        <sz val="9"/>
        <rFont val="Arial"/>
        <family val="2"/>
      </rPr>
      <t xml:space="preserve">(2088) es el  total de requerimientos recibidos, dando respuesta oportuna a 1,839 con un porcentaje del 88%.
</t>
    </r>
    <r>
      <rPr>
        <b/>
        <u/>
        <sz val="9"/>
        <rFont val="Arial"/>
        <family val="2"/>
      </rPr>
      <t xml:space="preserve">
</t>
    </r>
  </si>
  <si>
    <t xml:space="preserve">Es importante indicar que las cuadrillas de alumbrado público están ejecutando su trabajo sin tres técnicos electricistas por restricciones médicas los cuales fueron reubicados en el taller de alumbrado público, las cuadrillas activas han tenido que asumir la atención de los pqr de estos técnicos. De igual manera, el proceso de materiales eléctricos se adjudicó y legalizo en el mes de mayo de 2022, ya se habian agotado algunas referncias de materiales requeridas para este mantenimiento.
El líder de proceso de alumbrado público y  el  coordinador han implementado cuadrillas de apoyo  para aquellas zonas de altos requerimientos  de peticiones por concepto de mantenimiento del alumbrado para dar cumplimiento a las metas del plan de acción institucional. 
</t>
  </si>
  <si>
    <t>III TRIMESTRE</t>
  </si>
  <si>
    <t>65&gt; 85</t>
  </si>
  <si>
    <t>45% - 64%</t>
  </si>
  <si>
    <t>julio</t>
  </si>
  <si>
    <t>agosto</t>
  </si>
  <si>
    <t>septiembre</t>
  </si>
  <si>
    <t>ejecutado</t>
  </si>
  <si>
    <t>pendiente</t>
  </si>
  <si>
    <t>programado</t>
  </si>
  <si>
    <t xml:space="preserve">alumbrado </t>
  </si>
  <si>
    <t>septiembre/22</t>
  </si>
  <si>
    <r>
      <t xml:space="preserve">En el tercer trimestre no se cumplio la meta del indicador por los siguientes factores:                                                                                                               1). Las cuadrillas de alumbrado público tienen cinco operativos con restricciones medicas (3) tres Tecnicos Operativos linieros y (2) dos Operarios Calificados quienes son los auxiliares de los linieros los cuales  conforman tres cuadrillas de las trece disponibles para el mantenimiento del sistema de alumbrado público.                                                                                                                                                 2).Tenemos 315 pqr sin ejecutar que obedecen al cotrato de los ejes viales modernización, los cuales se encuetran  en garantia y debido al incumplimiento que ha presentado el contratista esta en proceso juridico lo que ha ocasionado un atraso  en la  respuesta al mantenimiento debido a que no contamos con los materiales que se requieren para realizar la reposición de las luminarias en falla, esto ha causado  la acumulación de estas lamparas ya que estan en garantia y no se pueden intervenir estas luminarias.                                                                                                                    </t>
    </r>
    <r>
      <rPr>
        <b/>
        <sz val="9"/>
        <rFont val="Arial"/>
        <family val="2"/>
      </rPr>
      <t>ACCIONES ENCAMINADAS A MEJORAR EL SERVICIO:</t>
    </r>
    <r>
      <rPr>
        <sz val="9"/>
        <rFont val="Arial"/>
        <family val="2"/>
      </rPr>
      <t xml:space="preserve"> La Dirección Operativa a través de la oficina de alumbrado público esta realizando mesas de trabajo para establecer tiempo de respuesta con respecto al  procedimiento de solciitud de material y entrega para el manteniniento del sistema de alumbrado público</t>
    </r>
  </si>
  <si>
    <t>Septiembre/22</t>
  </si>
  <si>
    <r>
      <rPr>
        <sz val="9"/>
        <rFont val="Arial"/>
        <family val="2"/>
      </rPr>
      <t xml:space="preserve">Durante el primer trimestre se recibio un total de </t>
    </r>
    <r>
      <rPr>
        <b/>
        <sz val="9"/>
        <rFont val="Arial"/>
        <family val="2"/>
      </rPr>
      <t>2498</t>
    </r>
    <r>
      <rPr>
        <b/>
        <u/>
        <sz val="9"/>
        <rFont val="Arial"/>
        <family val="2"/>
      </rPr>
      <t xml:space="preserve"> requerimientos</t>
    </r>
    <r>
      <rPr>
        <b/>
        <sz val="9"/>
        <rFont val="Arial"/>
        <family val="2"/>
      </rPr>
      <t xml:space="preserve">, </t>
    </r>
    <r>
      <rPr>
        <sz val="9"/>
        <rFont val="Arial"/>
        <family val="2"/>
      </rPr>
      <t>distribuidos asi:
*</t>
    </r>
    <r>
      <rPr>
        <b/>
        <sz val="9"/>
        <rFont val="Arial"/>
        <family val="2"/>
      </rPr>
      <t xml:space="preserve">PQR RECIBIDOS EN </t>
    </r>
    <r>
      <rPr>
        <b/>
        <u/>
        <sz val="9"/>
        <rFont val="Arial"/>
        <family val="2"/>
      </rPr>
      <t>ALUMBRADO PUBLICO :</t>
    </r>
    <r>
      <rPr>
        <b/>
        <sz val="9"/>
        <rFont val="Arial"/>
        <family val="2"/>
      </rPr>
      <t xml:space="preserve"> </t>
    </r>
    <r>
      <rPr>
        <sz val="9"/>
        <rFont val="Arial"/>
        <family val="2"/>
      </rPr>
      <t xml:space="preserve">(2498) es el  total de requerimientos recibidos, dando respuesta oportuna a 1,963 con un porcentaje del 78,58%.
</t>
    </r>
    <r>
      <rPr>
        <b/>
        <u/>
        <sz val="9"/>
        <rFont val="Arial"/>
        <family val="2"/>
      </rPr>
      <t xml:space="preserve">
</t>
    </r>
  </si>
  <si>
    <r>
      <t xml:space="preserve">Se  instalaron durante el segundo trimestre del presente año  asi:
De junio a septiembre nose instalaron  </t>
    </r>
    <r>
      <rPr>
        <b/>
        <u/>
        <sz val="11"/>
        <rFont val="Arial"/>
        <family val="2"/>
      </rPr>
      <t xml:space="preserve"> puntos luminicos </t>
    </r>
  </si>
  <si>
    <r>
      <t xml:space="preserve">Se  instalaron durante el primer trimestre del presente año  asi:
 De enero a marzo se instalaron </t>
    </r>
    <r>
      <rPr>
        <b/>
        <u/>
        <sz val="11"/>
        <rFont val="Arial"/>
        <family val="2"/>
      </rPr>
      <t xml:space="preserve"> 53 puntos luminicos </t>
    </r>
  </si>
  <si>
    <r>
      <t xml:space="preserve">Se  instalaron durante el segundo trimestre del presente año  asi:
De abril a junio se instalaron  </t>
    </r>
    <r>
      <rPr>
        <b/>
        <u/>
        <sz val="11"/>
        <rFont val="Arial"/>
        <family val="2"/>
      </rPr>
      <t xml:space="preserve">85 puntos luminicos </t>
    </r>
  </si>
  <si>
    <t>Septiembre2022</t>
  </si>
  <si>
    <r>
      <t>Para el presente primer trimestre se programaron 1000 podas y 35 talas, para un</t>
    </r>
    <r>
      <rPr>
        <b/>
        <sz val="10"/>
        <rFont val="Arial"/>
        <family val="2"/>
      </rPr>
      <t xml:space="preserve"> </t>
    </r>
    <r>
      <rPr>
        <b/>
        <u/>
        <sz val="10"/>
        <rFont val="Arial"/>
        <family val="2"/>
      </rPr>
      <t>total de 1,035,</t>
    </r>
    <r>
      <rPr>
        <sz val="10"/>
        <rFont val="Arial"/>
        <family val="2"/>
      </rPr>
      <t xml:space="preserve">  de las cuales se realizaron entre podas y talas   1,283  asi: PODAS (1240) - TALAS(43). Para un cumplimiento del 124%.
</t>
    </r>
  </si>
  <si>
    <r>
      <t xml:space="preserve">Para el Segundo trimestre se programaron ejecutar programaron 1000 podas y 35 talas, para un total de 1,035,, de las cuales se realizaron un total de  759 asi: </t>
    </r>
    <r>
      <rPr>
        <b/>
        <u/>
        <sz val="10"/>
        <rFont val="Arial"/>
        <family val="2"/>
      </rPr>
      <t xml:space="preserve">PODAS (748) - TALAS(11). </t>
    </r>
    <r>
      <rPr>
        <sz val="10"/>
        <rFont val="Arial"/>
        <family val="2"/>
      </rPr>
      <t xml:space="preserve">Para un cumplimiento del 
  73%
</t>
    </r>
  </si>
  <si>
    <r>
      <t xml:space="preserve">Para el Segundo trimestre se programaron ejecutar programaron 1000 podas y 35 talas, para un total de 1,035,, de las cuales se realizaron un total de  1235 asi: </t>
    </r>
    <r>
      <rPr>
        <b/>
        <u/>
        <sz val="10"/>
        <rFont val="Arial"/>
        <family val="2"/>
      </rPr>
      <t xml:space="preserve">PODAS (1230) - TALAS(5). </t>
    </r>
    <r>
      <rPr>
        <sz val="10"/>
        <rFont val="Arial"/>
        <family val="2"/>
      </rPr>
      <t xml:space="preserve">Para un cumplimiento del 
  119%
</t>
    </r>
  </si>
  <si>
    <t xml:space="preserve">En el Tercer Trimestre  no hubo ampliación de cobertura no se instalaron puntos luminicos es importante tener  en cuenta que el indicador de la meta de producto para el Plan de Desarrollo Municipal esta programada para el año 2022 con Ampliar la Red de alumbrado público en 50 puntos lumínicos, meta que ya se supero en el primer semetre del año, adicional a ello el instituto inicia el proceso de moderización a tecnologia LED del sistema de alumbrado publico del Municipio de Ibague y se tiene proyectado que las luminarias de sodio que esten en buen estado se utilizaran para reliazar amplaición cobertura eb zonas que lo requieran. </t>
  </si>
  <si>
    <t>En el primer trimestre se supera  la meta de la ampliación de cobertura ya que instalaron 53  puntos luminicos en el Parque Belen (18), Belencito panoptico (5), Vereda la martinica (13, El limon (7), Vereda el Totumo (2), urbanización uribe uribe (7) por requermientos y necesidades de la comunidad aprobadas mediante visitas tecnicas de la oficina de alumbrado público teniendo en cuenta que el indicador de la meta de producto para el Plan de Desarrollo Municipal esta programada para el año 2022 con Ampliar la Red de alumbrado público en 50 puntos lumínicos</t>
  </si>
  <si>
    <t>En el segundo trimestre se supera la meta de la ampliación de cobertura ya que instalaron 85  puntos luminicos en el barrio agua marina  por requermientos y necesidades de la comunidad aprobadas mediante visitas tecnicas de la oficina de alumbrado público teniendo en cuenta que el indicador de la meta de producto para el Plan de Desarrollo Municipal esta programada para el año 2022 con Ampliar la Red de alumbrado público en 50 puntos lumínicos</t>
  </si>
  <si>
    <t>En el primer trimestre se supera  la meta de la ampliación de cobertura ya que se realizaron 1283 podas y talas por requermientos y necesidades de la comunidad aprobadas mediante visitas tecnicas teniendo en cuenta que el indicador de la meta de producto para el Plan de Desarrollo Municipal esta programada para el año 2022 es realizar 161 actividades entre talas, podas siembra de materiales vegetal arbóreo y jardinería y mantenimiento de parques y zonas verdes</t>
  </si>
  <si>
    <t>En el tercer trimestre se supera  la meta de la ampliación de cobertura ya que se realizaron 1235 podas y talas por requermientos y necesidades de la comunidad aprobadas mediante visitas tecnicas teniendo en cuenta que el indicador de la meta de producto para el Plan de Desarrollo Municipal esta programada para el año 2022 es realizar 161 actividades entre talas, podas siembra de materiales vegetal arbóreo y jardinería y mantenimiento de parques y zonas verdes</t>
  </si>
  <si>
    <t>En el segundo Trimestre  no se cumplio con lel procentaje de  cumplimiento del 100% del 95% de la meta,  es importante indicar que el indicador de la meta de producto para el Plan de Desarrollo Municipal esta programada para el año 2022 es realizar 161 actividades entre talas, podas siembra de materiales vegetal arbóreo y jardinería y mantenimiento de parques y zonas verdes, meta que ya se supero en el primer trimestre  del año, adicional a ello el instituto no cuenta con recursos propios para hacer este manteniemito de parques y zonas verdes ya que esta actividade se realiza con recursos de transferncias de la administración central, solo se cuenta con las cuadrillas de control vegetal que realizan podas y talas l arborado  que tienen conflicto con las redes de alumbrado público.</t>
  </si>
  <si>
    <t xml:space="preserve">III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</si>
</sst>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1" x14ac:knownFonts="1">
    <font>
      <sz val="11"/>
      <color theme="1"/>
      <name val="Calibri"/>
      <family val="2"/>
      <scheme val="minor"/>
    </font>
    <font>
      <sz val="11"/>
      <color theme="1"/>
      <name val="Calibri"/>
      <family val="2"/>
      <scheme val="minor"/>
    </font>
    <font>
      <b/>
      <sz val="10"/>
      <name val="Arial"/>
      <family val="2"/>
    </font>
    <font>
      <sz val="11"/>
      <name val="Arial"/>
      <family val="2"/>
    </font>
    <font>
      <sz val="10"/>
      <color theme="0"/>
      <name val="Arial"/>
      <family val="2"/>
    </font>
    <font>
      <b/>
      <sz val="12"/>
      <name val="Arial"/>
      <family val="2"/>
    </font>
    <font>
      <b/>
      <sz val="11"/>
      <name val="Arial"/>
      <family val="2"/>
    </font>
    <font>
      <sz val="10"/>
      <name val="Arial"/>
      <family val="2"/>
    </font>
    <font>
      <b/>
      <u/>
      <sz val="10"/>
      <name val="Arial"/>
      <family val="2"/>
    </font>
    <font>
      <sz val="9"/>
      <name val="Arial"/>
      <family val="2"/>
    </font>
    <font>
      <sz val="8"/>
      <name val="Arial"/>
      <family val="2"/>
    </font>
    <font>
      <b/>
      <sz val="9"/>
      <name val="Arial"/>
      <family val="2"/>
    </font>
    <font>
      <b/>
      <u/>
      <sz val="11"/>
      <name val="Arial"/>
      <family val="2"/>
    </font>
    <font>
      <b/>
      <sz val="20"/>
      <color rgb="FF000000"/>
      <name val="Calibri"/>
      <family val="2"/>
    </font>
    <font>
      <sz val="9"/>
      <color indexed="81"/>
      <name val="Tahoma"/>
      <family val="2"/>
    </font>
    <font>
      <sz val="10"/>
      <color indexed="81"/>
      <name val="Tahoma"/>
      <family val="2"/>
    </font>
    <font>
      <b/>
      <sz val="8"/>
      <color indexed="81"/>
      <name val="Tahoma"/>
      <family val="2"/>
    </font>
    <font>
      <sz val="8"/>
      <color indexed="81"/>
      <name val="Tahoma"/>
      <family val="2"/>
    </font>
    <font>
      <b/>
      <sz val="9"/>
      <color indexed="81"/>
      <name val="Tahoma"/>
      <family val="2"/>
    </font>
    <font>
      <b/>
      <u/>
      <sz val="9"/>
      <name val="Arial"/>
      <family val="2"/>
    </font>
    <font>
      <b/>
      <sz val="11"/>
      <color theme="1"/>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59999389629810485"/>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6" xfId="0" applyBorder="1" applyAlignment="1">
      <alignment horizontal="center" vertical="center" wrapText="1"/>
    </xf>
    <xf numFmtId="0" fontId="5" fillId="0" borderId="16" xfId="0" applyFont="1" applyBorder="1" applyAlignment="1">
      <alignment horizontal="center" vertical="center" wrapText="1"/>
    </xf>
    <xf numFmtId="0" fontId="6" fillId="0" borderId="17" xfId="0" applyFont="1" applyBorder="1" applyAlignment="1">
      <alignment horizontal="left"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7" fillId="0" borderId="23"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5" fillId="4" borderId="24"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7" fillId="0" borderId="15" xfId="0" applyFont="1" applyBorder="1" applyAlignment="1">
      <alignment horizontal="center" vertical="center" wrapText="1"/>
    </xf>
    <xf numFmtId="0" fontId="5" fillId="4" borderId="31"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0" borderId="0" xfId="0" applyFont="1" applyBorder="1" applyAlignment="1">
      <alignment horizontal="center" vertical="center" wrapText="1"/>
    </xf>
    <xf numFmtId="9" fontId="7" fillId="6" borderId="34" xfId="0" applyNumberFormat="1" applyFont="1" applyFill="1" applyBorder="1" applyAlignment="1">
      <alignment horizontal="center" vertical="center" wrapText="1"/>
    </xf>
    <xf numFmtId="9" fontId="7" fillId="7" borderId="34" xfId="0" applyNumberFormat="1" applyFont="1" applyFill="1" applyBorder="1" applyAlignment="1">
      <alignment horizontal="center" vertical="center" wrapText="1"/>
    </xf>
    <xf numFmtId="9" fontId="7" fillId="8" borderId="35" xfId="0" applyNumberFormat="1"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9" fillId="0" borderId="0" xfId="0" applyFont="1" applyAlignment="1">
      <alignment horizontal="center" vertical="center" wrapText="1"/>
    </xf>
    <xf numFmtId="0" fontId="13" fillId="0" borderId="0" xfId="0" applyFont="1" applyAlignment="1">
      <alignment horizontal="center" readingOrder="1"/>
    </xf>
    <xf numFmtId="0" fontId="0" fillId="0" borderId="23" xfId="0" applyBorder="1" applyAlignment="1">
      <alignment horizontal="center" vertical="center" wrapText="1"/>
    </xf>
    <xf numFmtId="0" fontId="7" fillId="0" borderId="0" xfId="0" applyFont="1" applyAlignment="1">
      <alignment horizontal="center" vertical="center" wrapText="1"/>
    </xf>
    <xf numFmtId="0" fontId="7" fillId="0" borderId="35"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3" xfId="0" applyFont="1" applyFill="1" applyBorder="1" applyAlignment="1">
      <alignment horizontal="center" vertical="center" wrapText="1"/>
    </xf>
    <xf numFmtId="14" fontId="7" fillId="0" borderId="42" xfId="0" applyNumberFormat="1" applyFont="1" applyBorder="1" applyAlignment="1">
      <alignment horizontal="center" vertical="center" wrapText="1"/>
    </xf>
    <xf numFmtId="9" fontId="7" fillId="0" borderId="43" xfId="2" applyFont="1" applyBorder="1" applyAlignment="1">
      <alignment horizontal="center" vertical="center" wrapText="1"/>
    </xf>
    <xf numFmtId="10" fontId="7" fillId="9" borderId="43" xfId="2" applyNumberFormat="1" applyFont="1" applyFill="1" applyBorder="1" applyAlignment="1">
      <alignment horizontal="center" vertical="center" wrapText="1"/>
    </xf>
    <xf numFmtId="14" fontId="7" fillId="0" borderId="43" xfId="0" applyNumberFormat="1" applyFont="1" applyBorder="1" applyAlignment="1">
      <alignment horizontal="center" vertical="center" wrapText="1"/>
    </xf>
    <xf numFmtId="49" fontId="7" fillId="0" borderId="44" xfId="0" applyNumberFormat="1" applyFont="1" applyBorder="1" applyAlignment="1">
      <alignment horizontal="center" vertical="center" wrapText="1"/>
    </xf>
    <xf numFmtId="0" fontId="7" fillId="0" borderId="0" xfId="0" applyFont="1" applyBorder="1" applyAlignment="1">
      <alignment horizontal="center" vertical="center" wrapText="1"/>
    </xf>
    <xf numFmtId="14" fontId="7" fillId="0" borderId="0" xfId="0" applyNumberFormat="1" applyFont="1" applyBorder="1" applyAlignment="1">
      <alignment horizontal="center" vertical="center" wrapText="1"/>
    </xf>
    <xf numFmtId="9" fontId="7" fillId="0" borderId="0" xfId="2" applyFont="1" applyBorder="1" applyAlignment="1">
      <alignment horizontal="center" vertical="center" wrapText="1"/>
    </xf>
    <xf numFmtId="10" fontId="7" fillId="9" borderId="0" xfId="2" applyNumberFormat="1" applyFont="1" applyFill="1" applyBorder="1" applyAlignment="1">
      <alignment horizontal="center" vertical="center" wrapText="1"/>
    </xf>
    <xf numFmtId="0" fontId="7" fillId="0" borderId="0" xfId="0" applyFont="1" applyBorder="1" applyAlignment="1">
      <alignment horizontal="left" vertical="top" wrapText="1"/>
    </xf>
    <xf numFmtId="0" fontId="10"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0" fontId="2" fillId="4" borderId="38" xfId="0" applyNumberFormat="1" applyFont="1" applyFill="1" applyBorder="1" applyAlignment="1">
      <alignment horizontal="center" vertical="center" wrapText="1"/>
    </xf>
    <xf numFmtId="14" fontId="7" fillId="0" borderId="31" xfId="0" applyNumberFormat="1" applyFont="1" applyBorder="1" applyAlignment="1">
      <alignment horizontal="center" vertical="center" wrapText="1"/>
    </xf>
    <xf numFmtId="9" fontId="7" fillId="9" borderId="34" xfId="1" applyNumberFormat="1" applyFont="1" applyFill="1" applyBorder="1" applyAlignment="1">
      <alignment horizontal="center" vertical="center" wrapText="1"/>
    </xf>
    <xf numFmtId="10" fontId="7" fillId="9" borderId="34" xfId="2" applyNumberFormat="1" applyFont="1" applyFill="1" applyBorder="1" applyAlignment="1">
      <alignment horizontal="center" vertical="center" wrapText="1"/>
    </xf>
    <xf numFmtId="10" fontId="7" fillId="0" borderId="34" xfId="2" applyNumberFormat="1" applyFont="1" applyBorder="1" applyAlignment="1">
      <alignment horizontal="center" vertical="center" wrapText="1"/>
    </xf>
    <xf numFmtId="14" fontId="7" fillId="0" borderId="34"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0" fontId="5" fillId="4" borderId="34" xfId="0" applyFont="1" applyFill="1" applyBorder="1" applyAlignment="1">
      <alignment horizontal="center" vertical="top" wrapText="1"/>
    </xf>
    <xf numFmtId="0" fontId="2" fillId="0" borderId="0" xfId="0" applyFont="1" applyAlignment="1">
      <alignment horizontal="center" vertical="center" wrapText="1"/>
    </xf>
    <xf numFmtId="0" fontId="7" fillId="6" borderId="34"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1" fontId="0" fillId="0" borderId="0" xfId="0" applyNumberFormat="1" applyAlignment="1">
      <alignment horizontal="center" vertical="center" wrapText="1"/>
    </xf>
    <xf numFmtId="14" fontId="9" fillId="0" borderId="50" xfId="0" applyNumberFormat="1" applyFont="1" applyFill="1" applyBorder="1" applyAlignment="1">
      <alignment vertical="center" wrapText="1"/>
    </xf>
    <xf numFmtId="14" fontId="9" fillId="0" borderId="0" xfId="0" applyNumberFormat="1" applyFont="1" applyFill="1" applyBorder="1" applyAlignment="1">
      <alignment vertical="center" wrapText="1"/>
    </xf>
    <xf numFmtId="14" fontId="9" fillId="0" borderId="51" xfId="0" applyNumberFormat="1" applyFont="1" applyFill="1" applyBorder="1" applyAlignment="1">
      <alignment vertical="center" wrapText="1"/>
    </xf>
    <xf numFmtId="14" fontId="9" fillId="0" borderId="29" xfId="0" applyNumberFormat="1" applyFont="1" applyFill="1" applyBorder="1" applyAlignment="1">
      <alignment vertical="center" wrapText="1"/>
    </xf>
    <xf numFmtId="14" fontId="9" fillId="0" borderId="8" xfId="0" applyNumberFormat="1" applyFont="1" applyFill="1" applyBorder="1" applyAlignment="1">
      <alignment vertical="center" wrapText="1"/>
    </xf>
    <xf numFmtId="14" fontId="9" fillId="0" borderId="30" xfId="0" applyNumberFormat="1" applyFont="1" applyFill="1" applyBorder="1" applyAlignment="1">
      <alignment vertical="center" wrapText="1"/>
    </xf>
    <xf numFmtId="14" fontId="9" fillId="0" borderId="34" xfId="0" applyNumberFormat="1" applyFont="1" applyBorder="1" applyAlignment="1">
      <alignment horizontal="center" vertical="center" wrapText="1"/>
    </xf>
    <xf numFmtId="14" fontId="9" fillId="9" borderId="34" xfId="0" applyNumberFormat="1" applyFont="1" applyFill="1" applyBorder="1" applyAlignment="1">
      <alignment horizontal="center" vertical="center" wrapText="1"/>
    </xf>
    <xf numFmtId="9" fontId="9" fillId="0" borderId="34" xfId="2" applyFont="1" applyBorder="1" applyAlignment="1">
      <alignment horizontal="center" vertical="center" wrapText="1"/>
    </xf>
    <xf numFmtId="49" fontId="9" fillId="0" borderId="34" xfId="0" applyNumberFormat="1" applyFont="1" applyBorder="1" applyAlignment="1">
      <alignment horizontal="center" vertical="center" wrapText="1"/>
    </xf>
    <xf numFmtId="14" fontId="3" fillId="0" borderId="34" xfId="0" applyNumberFormat="1" applyFont="1" applyBorder="1" applyAlignment="1">
      <alignment horizontal="center" vertical="center" wrapText="1"/>
    </xf>
    <xf numFmtId="9" fontId="3" fillId="0" borderId="34" xfId="1"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20" fillId="0" borderId="0" xfId="0" applyFont="1" applyAlignment="1">
      <alignment horizontal="center" vertical="center" wrapText="1"/>
    </xf>
    <xf numFmtId="164" fontId="13" fillId="0" borderId="0" xfId="2" applyNumberFormat="1" applyFont="1" applyAlignment="1">
      <alignment horizontal="center" readingOrder="1"/>
    </xf>
    <xf numFmtId="9" fontId="0" fillId="0" borderId="0" xfId="2" applyFont="1" applyAlignment="1">
      <alignment horizontal="center" vertical="center" wrapText="1"/>
    </xf>
    <xf numFmtId="9" fontId="7" fillId="9" borderId="34" xfId="2" applyNumberFormat="1" applyFont="1" applyFill="1" applyBorder="1" applyAlignment="1">
      <alignment horizontal="center" vertical="center" wrapText="1"/>
    </xf>
    <xf numFmtId="9" fontId="9" fillId="10" borderId="34" xfId="2" applyNumberFormat="1" applyFont="1" applyFill="1" applyBorder="1" applyAlignment="1">
      <alignment horizontal="center" vertical="center" wrapText="1"/>
    </xf>
    <xf numFmtId="0" fontId="2" fillId="4" borderId="34"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0" fillId="0" borderId="0" xfId="0" applyAlignment="1">
      <alignment horizontal="center"/>
    </xf>
    <xf numFmtId="0" fontId="20" fillId="0" borderId="0" xfId="0" applyFont="1" applyAlignment="1">
      <alignment horizontal="center"/>
    </xf>
    <xf numFmtId="0" fontId="20" fillId="0" borderId="0" xfId="0" applyFont="1"/>
    <xf numFmtId="9" fontId="20" fillId="0" borderId="0" xfId="2" applyFont="1"/>
    <xf numFmtId="9" fontId="0" fillId="0" borderId="0" xfId="0" applyNumberFormat="1" applyAlignment="1">
      <alignment horizontal="center" vertical="center"/>
    </xf>
    <xf numFmtId="9" fontId="13" fillId="0" borderId="0" xfId="2" applyFont="1" applyAlignment="1">
      <alignment horizontal="center" readingOrder="1"/>
    </xf>
    <xf numFmtId="9" fontId="3" fillId="11" borderId="34" xfId="2" applyNumberFormat="1" applyFont="1" applyFill="1" applyBorder="1" applyAlignment="1">
      <alignment horizontal="center" vertical="center" wrapText="1"/>
    </xf>
    <xf numFmtId="1" fontId="0" fillId="0" borderId="0" xfId="0" applyNumberFormat="1" applyAlignment="1">
      <alignment horizontal="center"/>
    </xf>
    <xf numFmtId="10" fontId="11" fillId="12" borderId="34" xfId="2" applyNumberFormat="1" applyFont="1" applyFill="1" applyBorder="1" applyAlignment="1">
      <alignment horizontal="center" vertical="center" wrapText="1"/>
    </xf>
    <xf numFmtId="9" fontId="11" fillId="12" borderId="34" xfId="2" applyFont="1" applyFill="1" applyBorder="1" applyAlignment="1">
      <alignment horizontal="center" vertical="center" wrapText="1"/>
    </xf>
    <xf numFmtId="0" fontId="0" fillId="0" borderId="34" xfId="0" applyBorder="1" applyAlignment="1">
      <alignment horizontal="center" vertical="center" wrapText="1"/>
    </xf>
    <xf numFmtId="14" fontId="9" fillId="9" borderId="50" xfId="0" applyNumberFormat="1" applyFont="1" applyFill="1" applyBorder="1" applyAlignment="1">
      <alignment horizontal="center" vertical="center" wrapText="1"/>
    </xf>
    <xf numFmtId="9" fontId="9" fillId="9" borderId="0" xfId="2" applyFont="1" applyFill="1" applyBorder="1" applyAlignment="1">
      <alignment horizontal="center" vertical="center" wrapText="1"/>
    </xf>
    <xf numFmtId="9" fontId="9" fillId="9" borderId="0" xfId="2" applyNumberFormat="1" applyFont="1" applyFill="1" applyBorder="1" applyAlignment="1">
      <alignment horizontal="center" vertical="center" wrapText="1"/>
    </xf>
    <xf numFmtId="9" fontId="11" fillId="9" borderId="0" xfId="2" applyFont="1" applyFill="1" applyBorder="1" applyAlignment="1">
      <alignment horizontal="center" vertical="center" wrapText="1"/>
    </xf>
    <xf numFmtId="0" fontId="19" fillId="9" borderId="0" xfId="0" applyFont="1" applyFill="1" applyBorder="1" applyAlignment="1">
      <alignment horizontal="left" vertical="top" wrapText="1"/>
    </xf>
    <xf numFmtId="0" fontId="9" fillId="9" borderId="0" xfId="0" applyFont="1" applyFill="1" applyBorder="1" applyAlignment="1">
      <alignment horizontal="left" vertical="top" wrapText="1"/>
    </xf>
    <xf numFmtId="0" fontId="9" fillId="9" borderId="0" xfId="0" applyFont="1" applyFill="1" applyBorder="1" applyAlignment="1">
      <alignment horizontal="center" vertical="center" wrapText="1"/>
    </xf>
    <xf numFmtId="14" fontId="9" fillId="9" borderId="0" xfId="0" applyNumberFormat="1" applyFont="1" applyFill="1" applyBorder="1" applyAlignment="1">
      <alignment horizontal="center" vertical="center" wrapText="1"/>
    </xf>
    <xf numFmtId="49" fontId="9" fillId="9" borderId="51" xfId="0" applyNumberFormat="1" applyFont="1" applyFill="1" applyBorder="1" applyAlignment="1">
      <alignment horizontal="center" vertical="center" wrapText="1"/>
    </xf>
    <xf numFmtId="0" fontId="0" fillId="9" borderId="0" xfId="0" applyFill="1" applyAlignment="1">
      <alignment horizontal="center" vertical="center" wrapText="1"/>
    </xf>
    <xf numFmtId="0" fontId="20" fillId="0" borderId="34" xfId="0" applyFont="1" applyBorder="1" applyAlignment="1">
      <alignment horizontal="center" vertical="center" wrapText="1"/>
    </xf>
    <xf numFmtId="0" fontId="0" fillId="0" borderId="52" xfId="0" applyFill="1" applyBorder="1" applyAlignment="1">
      <alignment vertical="center" wrapText="1"/>
    </xf>
    <xf numFmtId="0" fontId="0" fillId="0" borderId="0" xfId="0" applyAlignment="1"/>
    <xf numFmtId="10" fontId="0" fillId="0" borderId="52" xfId="2" applyNumberFormat="1" applyFont="1" applyFill="1" applyBorder="1" applyAlignment="1">
      <alignment vertical="center" wrapText="1"/>
    </xf>
    <xf numFmtId="2" fontId="9" fillId="0" borderId="0" xfId="0" applyNumberFormat="1" applyFont="1" applyAlignment="1">
      <alignment horizontal="center" vertical="center" wrapText="1"/>
    </xf>
    <xf numFmtId="9" fontId="9" fillId="0" borderId="0" xfId="2" applyFont="1" applyAlignment="1">
      <alignment horizontal="center" vertical="center" wrapText="1"/>
    </xf>
    <xf numFmtId="0" fontId="0" fillId="0" borderId="0" xfId="0" applyAlignment="1">
      <alignment horizontal="center" vertical="center"/>
    </xf>
    <xf numFmtId="0" fontId="19" fillId="0" borderId="34" xfId="0" applyFont="1" applyBorder="1" applyAlignment="1">
      <alignment horizontal="left" vertical="top" wrapText="1"/>
    </xf>
    <xf numFmtId="0" fontId="9" fillId="0" borderId="34" xfId="0" applyFont="1" applyBorder="1" applyAlignment="1">
      <alignment horizontal="left" vertical="top" wrapText="1"/>
    </xf>
    <xf numFmtId="0" fontId="9" fillId="5" borderId="3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9"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5" fillId="4" borderId="34" xfId="0" applyFont="1" applyFill="1" applyBorder="1" applyAlignment="1">
      <alignment horizontal="center" vertical="center" wrapText="1"/>
    </xf>
    <xf numFmtId="0" fontId="10" fillId="0" borderId="34" xfId="0" applyFont="1" applyBorder="1" applyAlignment="1">
      <alignment horizontal="center" vertical="center" wrapText="1"/>
    </xf>
    <xf numFmtId="0" fontId="5" fillId="4" borderId="1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2" fillId="4" borderId="39"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5"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12" xfId="0" applyNumberFormat="1" applyFont="1" applyBorder="1" applyAlignment="1">
      <alignment horizontal="center" vertical="center" wrapText="1"/>
    </xf>
    <xf numFmtId="14" fontId="7" fillId="0" borderId="26" xfId="0" applyNumberFormat="1" applyFont="1" applyBorder="1" applyAlignment="1">
      <alignment horizontal="center" vertical="center" wrapText="1"/>
    </xf>
    <xf numFmtId="14" fontId="7" fillId="0" borderId="45"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5" borderId="34" xfId="0" applyFont="1" applyFill="1" applyBorder="1" applyAlignment="1">
      <alignment horizontal="center" vertical="center" wrapText="1"/>
    </xf>
    <xf numFmtId="0" fontId="3" fillId="0" borderId="34" xfId="0" applyFont="1" applyBorder="1" applyAlignment="1">
      <alignment horizontal="center" vertical="center"/>
    </xf>
    <xf numFmtId="0" fontId="7" fillId="0" borderId="32"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9" fontId="9" fillId="0" borderId="16" xfId="0" applyNumberFormat="1" applyFont="1" applyBorder="1" applyAlignment="1">
      <alignment horizontal="center" vertical="center" wrapText="1"/>
    </xf>
    <xf numFmtId="9" fontId="7" fillId="0" borderId="34" xfId="0" applyNumberFormat="1" applyFont="1" applyBorder="1" applyAlignment="1">
      <alignment horizontal="center" vertical="center" wrapText="1"/>
    </xf>
    <xf numFmtId="14" fontId="7" fillId="0" borderId="34" xfId="0" applyNumberFormat="1" applyFont="1" applyBorder="1" applyAlignment="1">
      <alignment horizontal="center" vertical="center" wrapText="1"/>
    </xf>
    <xf numFmtId="0" fontId="3" fillId="0" borderId="46" xfId="0" applyFont="1" applyBorder="1" applyAlignment="1">
      <alignment horizontal="left" vertical="top" wrapText="1"/>
    </xf>
    <xf numFmtId="0" fontId="7" fillId="0" borderId="47" xfId="0" applyFont="1" applyBorder="1" applyAlignment="1">
      <alignment horizontal="left" vertical="top" wrapText="1"/>
    </xf>
    <xf numFmtId="0" fontId="10" fillId="0" borderId="43" xfId="0" applyFont="1" applyBorder="1" applyAlignment="1">
      <alignment horizontal="center" vertical="center" wrapText="1"/>
    </xf>
    <xf numFmtId="0" fontId="7" fillId="0" borderId="33" xfId="0" applyFont="1" applyBorder="1" applyAlignment="1">
      <alignment horizontal="left" vertical="center" wrapText="1"/>
    </xf>
    <xf numFmtId="9"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14" fontId="7" fillId="0" borderId="6"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14" fontId="7" fillId="0" borderId="23" xfId="0" applyNumberFormat="1" applyFont="1" applyBorder="1" applyAlignment="1">
      <alignment horizontal="center" vertical="center" wrapText="1"/>
    </xf>
    <xf numFmtId="0" fontId="7" fillId="0" borderId="33" xfId="0" applyFont="1" applyBorder="1" applyAlignment="1">
      <alignment horizontal="left" vertical="top" wrapText="1"/>
    </xf>
    <xf numFmtId="0" fontId="0" fillId="0" borderId="34" xfId="0"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a:t>OCUPACIÓN PUESTOS</a:t>
            </a:r>
            <a:r>
              <a:rPr lang="es-CO" sz="1400" baseline="0"/>
              <a:t> PLAZAS DE MERCADO</a:t>
            </a:r>
            <a:endParaRPr lang="es-CO" sz="1400"/>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Hoja2!$B$23</c:f>
              <c:strCache>
                <c:ptCount val="1"/>
                <c:pt idx="0">
                  <c:v>I SEMESTRE </c:v>
                </c:pt>
              </c:strCache>
            </c:strRef>
          </c:tx>
          <c:spPr>
            <a:effectLst>
              <a:outerShdw blurRad="50800" dist="50800" dir="5400000" algn="ctr" rotWithShape="0">
                <a:srgbClr val="C00000"/>
              </a:outerShdw>
            </a:effectLst>
          </c:spPr>
          <c:invertIfNegative val="0"/>
          <c:dLbls>
            <c:dLbl>
              <c:idx val="0"/>
              <c:layout>
                <c:manualLayout>
                  <c:x val="4.1666666666666664E-2"/>
                  <c:y val="-5.555555555555560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6111111111111108E-2"/>
                  <c:y val="-5.555555555555555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Hoja2!$A$24:$A$25</c:f>
              <c:strCache>
                <c:ptCount val="2"/>
                <c:pt idx="0">
                  <c:v>META</c:v>
                </c:pt>
                <c:pt idx="1">
                  <c:v>MEDICIÓN DEL INDICADOR</c:v>
                </c:pt>
              </c:strCache>
            </c:strRef>
          </c:cat>
          <c:val>
            <c:numRef>
              <c:f>Hoja2!$B$24:$B$25</c:f>
              <c:numCache>
                <c:formatCode>General</c:formatCode>
                <c:ptCount val="2"/>
                <c:pt idx="0">
                  <c:v>75</c:v>
                </c:pt>
                <c:pt idx="1">
                  <c:v>72</c:v>
                </c:pt>
              </c:numCache>
            </c:numRef>
          </c:val>
        </c:ser>
        <c:dLbls>
          <c:showLegendKey val="0"/>
          <c:showVal val="1"/>
          <c:showCatName val="0"/>
          <c:showSerName val="0"/>
          <c:showPercent val="0"/>
          <c:showBubbleSize val="0"/>
        </c:dLbls>
        <c:gapWidth val="150"/>
        <c:shape val="box"/>
        <c:axId val="1728726000"/>
        <c:axId val="1728726544"/>
        <c:axId val="0"/>
      </c:bar3DChart>
      <c:catAx>
        <c:axId val="1728726000"/>
        <c:scaling>
          <c:orientation val="minMax"/>
        </c:scaling>
        <c:delete val="0"/>
        <c:axPos val="b"/>
        <c:numFmt formatCode="General" sourceLinked="0"/>
        <c:majorTickMark val="none"/>
        <c:minorTickMark val="none"/>
        <c:tickLblPos val="nextTo"/>
        <c:crossAx val="1728726544"/>
        <c:crosses val="autoZero"/>
        <c:auto val="1"/>
        <c:lblAlgn val="ctr"/>
        <c:lblOffset val="100"/>
        <c:noMultiLvlLbl val="0"/>
      </c:catAx>
      <c:valAx>
        <c:axId val="1728726544"/>
        <c:scaling>
          <c:orientation val="minMax"/>
        </c:scaling>
        <c:delete val="1"/>
        <c:axPos val="l"/>
        <c:numFmt formatCode="General" sourceLinked="1"/>
        <c:majorTickMark val="out"/>
        <c:minorTickMark val="none"/>
        <c:tickLblPos val="nextTo"/>
        <c:crossAx val="172872600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TALAS Y PODAS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Hoja2!$B$37</c:f>
              <c:strCache>
                <c:ptCount val="1"/>
                <c:pt idx="0">
                  <c:v>META</c:v>
                </c:pt>
              </c:strCache>
            </c:strRef>
          </c:tx>
          <c:invertIfNegative val="0"/>
          <c:dLbls>
            <c:dLbl>
              <c:idx val="0"/>
              <c:layout>
                <c:manualLayout>
                  <c:x val="1.9444444444444445E-2"/>
                  <c:y val="-3.703703703703703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3333333333333333E-2"/>
                  <c:y val="-3.24074074074074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Hoja2!$C$36:$E$36</c:f>
              <c:strCache>
                <c:ptCount val="3"/>
                <c:pt idx="0">
                  <c:v>I TRIMESTRE</c:v>
                </c:pt>
                <c:pt idx="1">
                  <c:v>II TRIMESTRE</c:v>
                </c:pt>
                <c:pt idx="2">
                  <c:v>III TRIMESTRE </c:v>
                </c:pt>
              </c:strCache>
            </c:strRef>
          </c:cat>
          <c:val>
            <c:numRef>
              <c:f>Hoja2!$C$37:$E$37</c:f>
              <c:numCache>
                <c:formatCode>General</c:formatCode>
                <c:ptCount val="3"/>
                <c:pt idx="0">
                  <c:v>95</c:v>
                </c:pt>
                <c:pt idx="1">
                  <c:v>95</c:v>
                </c:pt>
                <c:pt idx="2">
                  <c:v>95</c:v>
                </c:pt>
              </c:numCache>
            </c:numRef>
          </c:val>
        </c:ser>
        <c:ser>
          <c:idx val="1"/>
          <c:order val="1"/>
          <c:tx>
            <c:strRef>
              <c:f>Hoja2!$B$38</c:f>
              <c:strCache>
                <c:ptCount val="1"/>
                <c:pt idx="0">
                  <c:v>MEDICIÓN DEL INDICADOR</c:v>
                </c:pt>
              </c:strCache>
            </c:strRef>
          </c:tx>
          <c:invertIfNegative val="0"/>
          <c:dLbls>
            <c:dLbl>
              <c:idx val="0"/>
              <c:layout>
                <c:manualLayout>
                  <c:x val="3.3333333333333333E-2"/>
                  <c:y val="-2.777777777777786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05"/>
                  <c:y val="-2.314814814814814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Hoja2!$C$36:$E$36</c:f>
              <c:strCache>
                <c:ptCount val="3"/>
                <c:pt idx="0">
                  <c:v>I TRIMESTRE</c:v>
                </c:pt>
                <c:pt idx="1">
                  <c:v>II TRIMESTRE</c:v>
                </c:pt>
                <c:pt idx="2">
                  <c:v>III TRIMESTRE </c:v>
                </c:pt>
              </c:strCache>
            </c:strRef>
          </c:cat>
          <c:val>
            <c:numRef>
              <c:f>Hoja2!$C$38:$E$38</c:f>
              <c:numCache>
                <c:formatCode>General</c:formatCode>
                <c:ptCount val="3"/>
                <c:pt idx="0">
                  <c:v>130.53</c:v>
                </c:pt>
                <c:pt idx="1">
                  <c:v>76.84</c:v>
                </c:pt>
                <c:pt idx="2">
                  <c:v>125.26</c:v>
                </c:pt>
              </c:numCache>
            </c:numRef>
          </c:val>
        </c:ser>
        <c:dLbls>
          <c:showLegendKey val="0"/>
          <c:showVal val="1"/>
          <c:showCatName val="0"/>
          <c:showSerName val="0"/>
          <c:showPercent val="0"/>
          <c:showBubbleSize val="0"/>
        </c:dLbls>
        <c:gapWidth val="150"/>
        <c:shape val="box"/>
        <c:axId val="1728728720"/>
        <c:axId val="1728714032"/>
        <c:axId val="0"/>
      </c:bar3DChart>
      <c:catAx>
        <c:axId val="1728728720"/>
        <c:scaling>
          <c:orientation val="minMax"/>
        </c:scaling>
        <c:delete val="0"/>
        <c:axPos val="b"/>
        <c:numFmt formatCode="General" sourceLinked="0"/>
        <c:majorTickMark val="none"/>
        <c:minorTickMark val="none"/>
        <c:tickLblPos val="nextTo"/>
        <c:crossAx val="1728714032"/>
        <c:crosses val="autoZero"/>
        <c:auto val="1"/>
        <c:lblAlgn val="ctr"/>
        <c:lblOffset val="100"/>
        <c:noMultiLvlLbl val="0"/>
      </c:catAx>
      <c:valAx>
        <c:axId val="1728714032"/>
        <c:scaling>
          <c:orientation val="minMax"/>
        </c:scaling>
        <c:delete val="1"/>
        <c:axPos val="l"/>
        <c:numFmt formatCode="General" sourceLinked="1"/>
        <c:majorTickMark val="out"/>
        <c:minorTickMark val="none"/>
        <c:tickLblPos val="nextTo"/>
        <c:crossAx val="172872872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RELLENO</a:t>
            </a:r>
            <a:r>
              <a:rPr lang="en-US" baseline="0"/>
              <a:t> SANITARIO</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2549394936218983"/>
          <c:y val="0.21795166229221347"/>
          <c:w val="0.77450605063781019"/>
          <c:h val="0.58221821230679494"/>
        </c:manualLayout>
      </c:layout>
      <c:bar3DChart>
        <c:barDir val="col"/>
        <c:grouping val="clustered"/>
        <c:varyColors val="0"/>
        <c:ser>
          <c:idx val="0"/>
          <c:order val="0"/>
          <c:tx>
            <c:strRef>
              <c:f>Hoja2!$C$41</c:f>
              <c:strCache>
                <c:ptCount val="1"/>
                <c:pt idx="0">
                  <c:v>I SEMESTRE</c:v>
                </c:pt>
              </c:strCache>
            </c:strRef>
          </c:tx>
          <c:invertIfNegative val="0"/>
          <c:cat>
            <c:strRef>
              <c:f>Hoja2!$B$42:$B$43</c:f>
              <c:strCache>
                <c:ptCount val="2"/>
                <c:pt idx="0">
                  <c:v>META</c:v>
                </c:pt>
                <c:pt idx="1">
                  <c:v>MEDICIÓN DEL INDICADOR</c:v>
                </c:pt>
              </c:strCache>
            </c:strRef>
          </c:cat>
          <c:val>
            <c:numRef>
              <c:f>Hoja2!$C$42:$C$43</c:f>
              <c:numCache>
                <c:formatCode>0</c:formatCode>
                <c:ptCount val="2"/>
                <c:pt idx="0" formatCode="General">
                  <c:v>85</c:v>
                </c:pt>
                <c:pt idx="1">
                  <c:v>85</c:v>
                </c:pt>
              </c:numCache>
            </c:numRef>
          </c:val>
        </c:ser>
        <c:dLbls>
          <c:showLegendKey val="0"/>
          <c:showVal val="0"/>
          <c:showCatName val="0"/>
          <c:showSerName val="0"/>
          <c:showPercent val="0"/>
          <c:showBubbleSize val="0"/>
        </c:dLbls>
        <c:gapWidth val="150"/>
        <c:shape val="box"/>
        <c:axId val="1728714576"/>
        <c:axId val="1728715664"/>
        <c:axId val="0"/>
      </c:bar3DChart>
      <c:catAx>
        <c:axId val="1728714576"/>
        <c:scaling>
          <c:orientation val="minMax"/>
        </c:scaling>
        <c:delete val="0"/>
        <c:axPos val="b"/>
        <c:numFmt formatCode="General" sourceLinked="0"/>
        <c:majorTickMark val="none"/>
        <c:minorTickMark val="none"/>
        <c:tickLblPos val="nextTo"/>
        <c:crossAx val="1728715664"/>
        <c:crosses val="autoZero"/>
        <c:auto val="1"/>
        <c:lblAlgn val="ctr"/>
        <c:lblOffset val="100"/>
        <c:noMultiLvlLbl val="0"/>
      </c:catAx>
      <c:valAx>
        <c:axId val="1728715664"/>
        <c:scaling>
          <c:orientation val="minMax"/>
        </c:scaling>
        <c:delete val="0"/>
        <c:axPos val="l"/>
        <c:majorGridlines/>
        <c:title>
          <c:overlay val="0"/>
        </c:title>
        <c:numFmt formatCode="General" sourceLinked="1"/>
        <c:majorTickMark val="none"/>
        <c:minorTickMark val="none"/>
        <c:tickLblPos val="nextTo"/>
        <c:crossAx val="172871457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RESPUESTA PQR ALUMBRADO PUBLICO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Hoja2!$A$10</c:f>
              <c:strCache>
                <c:ptCount val="1"/>
                <c:pt idx="0">
                  <c:v>META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Hoja2!$B$9:$D$9</c:f>
              <c:strCache>
                <c:ptCount val="3"/>
                <c:pt idx="0">
                  <c:v>I TRIMESTRE</c:v>
                </c:pt>
                <c:pt idx="1">
                  <c:v>II TRIMESTRE</c:v>
                </c:pt>
                <c:pt idx="2">
                  <c:v>III TRIMESTRE</c:v>
                </c:pt>
              </c:strCache>
            </c:strRef>
          </c:cat>
          <c:val>
            <c:numRef>
              <c:f>Hoja2!$B$10:$D$10</c:f>
              <c:numCache>
                <c:formatCode>General</c:formatCode>
                <c:ptCount val="3"/>
                <c:pt idx="0">
                  <c:v>85</c:v>
                </c:pt>
                <c:pt idx="1">
                  <c:v>85</c:v>
                </c:pt>
                <c:pt idx="2">
                  <c:v>85</c:v>
                </c:pt>
              </c:numCache>
            </c:numRef>
          </c:val>
        </c:ser>
        <c:ser>
          <c:idx val="1"/>
          <c:order val="1"/>
          <c:tx>
            <c:strRef>
              <c:f>Hoja2!$A$11</c:f>
              <c:strCache>
                <c:ptCount val="1"/>
                <c:pt idx="0">
                  <c:v>MEDICIÓN DEL INDICADOR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Hoja2!$B$9:$D$9</c:f>
              <c:strCache>
                <c:ptCount val="3"/>
                <c:pt idx="0">
                  <c:v>I TRIMESTRE</c:v>
                </c:pt>
                <c:pt idx="1">
                  <c:v>II TRIMESTRE</c:v>
                </c:pt>
                <c:pt idx="2">
                  <c:v>III TRIMESTRE</c:v>
                </c:pt>
              </c:strCache>
            </c:strRef>
          </c:cat>
          <c:val>
            <c:numRef>
              <c:f>Hoja2!$B$11:$D$11</c:f>
              <c:numCache>
                <c:formatCode>General</c:formatCode>
                <c:ptCount val="3"/>
                <c:pt idx="0">
                  <c:v>110.59</c:v>
                </c:pt>
                <c:pt idx="1">
                  <c:v>104</c:v>
                </c:pt>
                <c:pt idx="2">
                  <c:v>92</c:v>
                </c:pt>
              </c:numCache>
            </c:numRef>
          </c:val>
        </c:ser>
        <c:dLbls>
          <c:showLegendKey val="0"/>
          <c:showVal val="1"/>
          <c:showCatName val="0"/>
          <c:showSerName val="0"/>
          <c:showPercent val="0"/>
          <c:showBubbleSize val="0"/>
        </c:dLbls>
        <c:gapWidth val="150"/>
        <c:shape val="box"/>
        <c:axId val="1728716752"/>
        <c:axId val="1728717296"/>
        <c:axId val="0"/>
      </c:bar3DChart>
      <c:catAx>
        <c:axId val="1728716752"/>
        <c:scaling>
          <c:orientation val="minMax"/>
        </c:scaling>
        <c:delete val="0"/>
        <c:axPos val="b"/>
        <c:numFmt formatCode="General" sourceLinked="0"/>
        <c:majorTickMark val="none"/>
        <c:minorTickMark val="none"/>
        <c:tickLblPos val="nextTo"/>
        <c:crossAx val="1728717296"/>
        <c:crosses val="autoZero"/>
        <c:auto val="1"/>
        <c:lblAlgn val="ctr"/>
        <c:lblOffset val="100"/>
        <c:noMultiLvlLbl val="0"/>
      </c:catAx>
      <c:valAx>
        <c:axId val="1728717296"/>
        <c:scaling>
          <c:orientation val="minMax"/>
        </c:scaling>
        <c:delete val="1"/>
        <c:axPos val="l"/>
        <c:numFmt formatCode="General" sourceLinked="1"/>
        <c:majorTickMark val="none"/>
        <c:minorTickMark val="none"/>
        <c:tickLblPos val="nextTo"/>
        <c:crossAx val="172871675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AMPLIACION</a:t>
            </a:r>
            <a:r>
              <a:rPr lang="es-CO" baseline="0"/>
              <a:t> DE COBERTURA</a:t>
            </a:r>
            <a:endParaRPr lang="es-CO"/>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Hoja2!$B$17:$D$17</c:f>
              <c:strCache>
                <c:ptCount val="3"/>
                <c:pt idx="0">
                  <c:v>I TRIMESTRE</c:v>
                </c:pt>
                <c:pt idx="1">
                  <c:v>II TRIMESTRE</c:v>
                </c:pt>
                <c:pt idx="2">
                  <c:v>III TRIMESTRE</c:v>
                </c:pt>
              </c:strCache>
            </c:strRef>
          </c:cat>
          <c:val>
            <c:numRef>
              <c:f>Hoja2!$B$18:$D$18</c:f>
              <c:numCache>
                <c:formatCode>General</c:formatCode>
                <c:ptCount val="3"/>
                <c:pt idx="0">
                  <c:v>100</c:v>
                </c:pt>
                <c:pt idx="1">
                  <c:v>100</c:v>
                </c:pt>
                <c:pt idx="2">
                  <c:v>100</c:v>
                </c:pt>
              </c:numCache>
            </c:numRef>
          </c:val>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Hoja2!$B$17:$D$17</c:f>
              <c:strCache>
                <c:ptCount val="3"/>
                <c:pt idx="0">
                  <c:v>I TRIMESTRE</c:v>
                </c:pt>
                <c:pt idx="1">
                  <c:v>II TRIMESTRE</c:v>
                </c:pt>
                <c:pt idx="2">
                  <c:v>III TRIMESTRE</c:v>
                </c:pt>
              </c:strCache>
            </c:strRef>
          </c:cat>
          <c:val>
            <c:numRef>
              <c:f>Hoja2!$B$19:$D$19</c:f>
              <c:numCache>
                <c:formatCode>General</c:formatCode>
                <c:ptCount val="3"/>
                <c:pt idx="0">
                  <c:v>106</c:v>
                </c:pt>
                <c:pt idx="1">
                  <c:v>170</c:v>
                </c:pt>
                <c:pt idx="2">
                  <c:v>0</c:v>
                </c:pt>
              </c:numCache>
            </c:numRef>
          </c:val>
        </c:ser>
        <c:dLbls>
          <c:showLegendKey val="0"/>
          <c:showVal val="1"/>
          <c:showCatName val="0"/>
          <c:showSerName val="0"/>
          <c:showPercent val="0"/>
          <c:showBubbleSize val="0"/>
        </c:dLbls>
        <c:gapWidth val="150"/>
        <c:shape val="box"/>
        <c:axId val="1728717840"/>
        <c:axId val="1728719472"/>
        <c:axId val="0"/>
      </c:bar3DChart>
      <c:catAx>
        <c:axId val="1728717840"/>
        <c:scaling>
          <c:orientation val="minMax"/>
        </c:scaling>
        <c:delete val="0"/>
        <c:axPos val="b"/>
        <c:numFmt formatCode="General" sourceLinked="0"/>
        <c:majorTickMark val="none"/>
        <c:minorTickMark val="none"/>
        <c:tickLblPos val="nextTo"/>
        <c:crossAx val="1728719472"/>
        <c:crosses val="autoZero"/>
        <c:auto val="1"/>
        <c:lblAlgn val="ctr"/>
        <c:lblOffset val="100"/>
        <c:noMultiLvlLbl val="0"/>
      </c:catAx>
      <c:valAx>
        <c:axId val="1728719472"/>
        <c:scaling>
          <c:orientation val="minMax"/>
        </c:scaling>
        <c:delete val="1"/>
        <c:axPos val="l"/>
        <c:numFmt formatCode="General" sourceLinked="1"/>
        <c:majorTickMark val="none"/>
        <c:minorTickMark val="none"/>
        <c:tickLblPos val="nextTo"/>
        <c:crossAx val="17287178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0</xdr:colOff>
      <xdr:row>16</xdr:row>
      <xdr:rowOff>0</xdr:rowOff>
    </xdr:from>
    <xdr:to>
      <xdr:col>6</xdr:col>
      <xdr:colOff>9525</xdr:colOff>
      <xdr:row>16</xdr:row>
      <xdr:rowOff>0</xdr:rowOff>
    </xdr:to>
    <xdr:sp macro="" textlink="">
      <xdr:nvSpPr>
        <xdr:cNvPr id="6" name="Line 1">
          <a:extLst>
            <a:ext uri="{FF2B5EF4-FFF2-40B4-BE49-F238E27FC236}">
              <a16:creationId xmlns="" xmlns:a16="http://schemas.microsoft.com/office/drawing/2014/main" id="{00000000-0008-0000-0000-000006000000}"/>
            </a:ext>
          </a:extLst>
        </xdr:cNvPr>
        <xdr:cNvSpPr>
          <a:spLocks noChangeShapeType="1"/>
        </xdr:cNvSpPr>
      </xdr:nvSpPr>
      <xdr:spPr bwMode="auto">
        <a:xfrm flipH="1" flipV="1">
          <a:off x="5981700" y="6096000"/>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28576</xdr:colOff>
      <xdr:row>1</xdr:row>
      <xdr:rowOff>123823</xdr:rowOff>
    </xdr:from>
    <xdr:to>
      <xdr:col>0</xdr:col>
      <xdr:colOff>1314450</xdr:colOff>
      <xdr:row>3</xdr:row>
      <xdr:rowOff>9524</xdr:rowOff>
    </xdr:to>
    <xdr:pic>
      <xdr:nvPicPr>
        <xdr:cNvPr id="8"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28576" y="323848"/>
          <a:ext cx="1285874" cy="609601"/>
        </a:xfrm>
        <a:prstGeom prst="rect">
          <a:avLst/>
        </a:prstGeom>
      </xdr:spPr>
    </xdr:pic>
    <xdr:clientData/>
  </xdr:twoCellAnchor>
  <xdr:twoCellAnchor editAs="oneCell">
    <xdr:from>
      <xdr:col>0</xdr:col>
      <xdr:colOff>57150</xdr:colOff>
      <xdr:row>17</xdr:row>
      <xdr:rowOff>114300</xdr:rowOff>
    </xdr:from>
    <xdr:to>
      <xdr:col>0</xdr:col>
      <xdr:colOff>1343024</xdr:colOff>
      <xdr:row>19</xdr:row>
      <xdr:rowOff>114301</xdr:rowOff>
    </xdr:to>
    <xdr:pic>
      <xdr:nvPicPr>
        <xdr:cNvPr id="9"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57150" y="5962650"/>
          <a:ext cx="1285874" cy="609601"/>
        </a:xfrm>
        <a:prstGeom prst="rect">
          <a:avLst/>
        </a:prstGeom>
      </xdr:spPr>
    </xdr:pic>
    <xdr:clientData/>
  </xdr:twoCellAnchor>
  <xdr:twoCellAnchor editAs="oneCell">
    <xdr:from>
      <xdr:col>2</xdr:col>
      <xdr:colOff>17318</xdr:colOff>
      <xdr:row>25</xdr:row>
      <xdr:rowOff>355023</xdr:rowOff>
    </xdr:from>
    <xdr:to>
      <xdr:col>6</xdr:col>
      <xdr:colOff>1220607</xdr:colOff>
      <xdr:row>34</xdr:row>
      <xdr:rowOff>183881</xdr:rowOff>
    </xdr:to>
    <xdr:pic>
      <xdr:nvPicPr>
        <xdr:cNvPr id="3" name="2 Imagen"/>
        <xdr:cNvPicPr>
          <a:picLocks noChangeAspect="1"/>
        </xdr:cNvPicPr>
      </xdr:nvPicPr>
      <xdr:blipFill>
        <a:blip xmlns:r="http://schemas.openxmlformats.org/officeDocument/2006/relationships" r:embed="rId2"/>
        <a:stretch>
          <a:fillRect/>
        </a:stretch>
      </xdr:blipFill>
      <xdr:spPr>
        <a:xfrm>
          <a:off x="2147454" y="14443364"/>
          <a:ext cx="5047926" cy="2755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17</xdr:row>
      <xdr:rowOff>0</xdr:rowOff>
    </xdr:from>
    <xdr:to>
      <xdr:col>6</xdr:col>
      <xdr:colOff>9525</xdr:colOff>
      <xdr:row>17</xdr:row>
      <xdr:rowOff>0</xdr:rowOff>
    </xdr:to>
    <xdr:sp macro="" textlink="">
      <xdr:nvSpPr>
        <xdr:cNvPr id="14" name="Line 1">
          <a:extLst>
            <a:ext uri="{FF2B5EF4-FFF2-40B4-BE49-F238E27FC236}">
              <a16:creationId xmlns="" xmlns:a16="http://schemas.microsoft.com/office/drawing/2014/main" id="{00000000-0008-0000-0200-00000E000000}"/>
            </a:ext>
          </a:extLst>
        </xdr:cNvPr>
        <xdr:cNvSpPr>
          <a:spLocks noChangeShapeType="1"/>
        </xdr:cNvSpPr>
      </xdr:nvSpPr>
      <xdr:spPr bwMode="auto">
        <a:xfrm flipH="1" flipV="1">
          <a:off x="5829300" y="86772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9525</xdr:colOff>
      <xdr:row>17</xdr:row>
      <xdr:rowOff>0</xdr:rowOff>
    </xdr:to>
    <xdr:sp macro="" textlink="">
      <xdr:nvSpPr>
        <xdr:cNvPr id="15" name="Line 1">
          <a:extLst>
            <a:ext uri="{FF2B5EF4-FFF2-40B4-BE49-F238E27FC236}">
              <a16:creationId xmlns="" xmlns:a16="http://schemas.microsoft.com/office/drawing/2014/main" id="{00000000-0008-0000-0200-00000F000000}"/>
            </a:ext>
          </a:extLst>
        </xdr:cNvPr>
        <xdr:cNvSpPr>
          <a:spLocks noChangeShapeType="1"/>
        </xdr:cNvSpPr>
      </xdr:nvSpPr>
      <xdr:spPr bwMode="auto">
        <a:xfrm flipH="1" flipV="1">
          <a:off x="5829300" y="86772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9525</xdr:colOff>
      <xdr:row>17</xdr:row>
      <xdr:rowOff>0</xdr:rowOff>
    </xdr:to>
    <xdr:sp macro="" textlink="">
      <xdr:nvSpPr>
        <xdr:cNvPr id="16" name="Line 1">
          <a:extLst>
            <a:ext uri="{FF2B5EF4-FFF2-40B4-BE49-F238E27FC236}">
              <a16:creationId xmlns="" xmlns:a16="http://schemas.microsoft.com/office/drawing/2014/main" id="{00000000-0008-0000-0200-000010000000}"/>
            </a:ext>
          </a:extLst>
        </xdr:cNvPr>
        <xdr:cNvSpPr>
          <a:spLocks noChangeShapeType="1"/>
        </xdr:cNvSpPr>
      </xdr:nvSpPr>
      <xdr:spPr bwMode="auto">
        <a:xfrm flipH="1" flipV="1">
          <a:off x="5829300" y="86772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xdr:colOff>
      <xdr:row>1</xdr:row>
      <xdr:rowOff>152400</xdr:rowOff>
    </xdr:from>
    <xdr:to>
      <xdr:col>0</xdr:col>
      <xdr:colOff>1295400</xdr:colOff>
      <xdr:row>3</xdr:row>
      <xdr:rowOff>200025</xdr:rowOff>
    </xdr:to>
    <xdr:pic>
      <xdr:nvPicPr>
        <xdr:cNvPr id="18" name="17 Imagen">
          <a:extLst>
            <a:ext uri="{FF2B5EF4-FFF2-40B4-BE49-F238E27FC236}">
              <a16:creationId xmlns="" xmlns:a16="http://schemas.microsoft.com/office/drawing/2014/main" id="{00000000-0008-0000-0200-000012000000}"/>
            </a:ext>
          </a:extLst>
        </xdr:cNvPr>
        <xdr:cNvPicPr>
          <a:picLocks noChangeAspect="1"/>
        </xdr:cNvPicPr>
      </xdr:nvPicPr>
      <xdr:blipFill>
        <a:blip xmlns:r="http://schemas.openxmlformats.org/officeDocument/2006/relationships" r:embed="rId1"/>
        <a:stretch>
          <a:fillRect/>
        </a:stretch>
      </xdr:blipFill>
      <xdr:spPr>
        <a:xfrm>
          <a:off x="1" y="352425"/>
          <a:ext cx="1295399" cy="657225"/>
        </a:xfrm>
        <a:prstGeom prst="rect">
          <a:avLst/>
        </a:prstGeom>
      </xdr:spPr>
    </xdr:pic>
    <xdr:clientData/>
  </xdr:twoCellAnchor>
  <xdr:twoCellAnchor editAs="oneCell">
    <xdr:from>
      <xdr:col>0</xdr:col>
      <xdr:colOff>11906</xdr:colOff>
      <xdr:row>18</xdr:row>
      <xdr:rowOff>178594</xdr:rowOff>
    </xdr:from>
    <xdr:to>
      <xdr:col>0</xdr:col>
      <xdr:colOff>1297780</xdr:colOff>
      <xdr:row>20</xdr:row>
      <xdr:rowOff>73820</xdr:rowOff>
    </xdr:to>
    <xdr:pic>
      <xdr:nvPicPr>
        <xdr:cNvPr id="8"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1906" y="9060657"/>
          <a:ext cx="1285874" cy="609601"/>
        </a:xfrm>
        <a:prstGeom prst="rect">
          <a:avLst/>
        </a:prstGeom>
      </xdr:spPr>
    </xdr:pic>
    <xdr:clientData/>
  </xdr:twoCellAnchor>
  <xdr:twoCellAnchor editAs="oneCell">
    <xdr:from>
      <xdr:col>3</xdr:col>
      <xdr:colOff>357187</xdr:colOff>
      <xdr:row>27</xdr:row>
      <xdr:rowOff>154781</xdr:rowOff>
    </xdr:from>
    <xdr:to>
      <xdr:col>7</xdr:col>
      <xdr:colOff>3464718</xdr:colOff>
      <xdr:row>28</xdr:row>
      <xdr:rowOff>3238500</xdr:rowOff>
    </xdr:to>
    <xdr:pic>
      <xdr:nvPicPr>
        <xdr:cNvPr id="2" name="1 Imagen"/>
        <xdr:cNvPicPr>
          <a:picLocks noChangeAspect="1"/>
        </xdr:cNvPicPr>
      </xdr:nvPicPr>
      <xdr:blipFill>
        <a:blip xmlns:r="http://schemas.openxmlformats.org/officeDocument/2006/relationships" r:embed="rId3"/>
        <a:stretch>
          <a:fillRect/>
        </a:stretch>
      </xdr:blipFill>
      <xdr:spPr>
        <a:xfrm>
          <a:off x="3250406" y="17954625"/>
          <a:ext cx="7429500" cy="34170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114300</xdr:rowOff>
    </xdr:from>
    <xdr:to>
      <xdr:col>0</xdr:col>
      <xdr:colOff>1314449</xdr:colOff>
      <xdr:row>3</xdr:row>
      <xdr:rowOff>114301</xdr:rowOff>
    </xdr:to>
    <xdr:pic>
      <xdr:nvPicPr>
        <xdr:cNvPr id="3"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28575" y="314325"/>
          <a:ext cx="1285874" cy="609601"/>
        </a:xfrm>
        <a:prstGeom prst="rect">
          <a:avLst/>
        </a:prstGeom>
      </xdr:spPr>
    </xdr:pic>
    <xdr:clientData/>
  </xdr:twoCellAnchor>
  <xdr:twoCellAnchor editAs="oneCell">
    <xdr:from>
      <xdr:col>0</xdr:col>
      <xdr:colOff>9525</xdr:colOff>
      <xdr:row>20</xdr:row>
      <xdr:rowOff>133350</xdr:rowOff>
    </xdr:from>
    <xdr:to>
      <xdr:col>0</xdr:col>
      <xdr:colOff>1295399</xdr:colOff>
      <xdr:row>22</xdr:row>
      <xdr:rowOff>19051</xdr:rowOff>
    </xdr:to>
    <xdr:pic>
      <xdr:nvPicPr>
        <xdr:cNvPr id="4"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9525" y="9953625"/>
          <a:ext cx="1285874" cy="609601"/>
        </a:xfrm>
        <a:prstGeom prst="rect">
          <a:avLst/>
        </a:prstGeom>
      </xdr:spPr>
    </xdr:pic>
    <xdr:clientData/>
  </xdr:twoCellAnchor>
  <xdr:twoCellAnchor editAs="oneCell">
    <xdr:from>
      <xdr:col>3</xdr:col>
      <xdr:colOff>657225</xdr:colOff>
      <xdr:row>26</xdr:row>
      <xdr:rowOff>161925</xdr:rowOff>
    </xdr:from>
    <xdr:to>
      <xdr:col>7</xdr:col>
      <xdr:colOff>650764</xdr:colOff>
      <xdr:row>27</xdr:row>
      <xdr:rowOff>2727056</xdr:rowOff>
    </xdr:to>
    <xdr:pic>
      <xdr:nvPicPr>
        <xdr:cNvPr id="6" name="5 Imagen"/>
        <xdr:cNvPicPr>
          <a:picLocks noChangeAspect="1"/>
        </xdr:cNvPicPr>
      </xdr:nvPicPr>
      <xdr:blipFill>
        <a:blip xmlns:r="http://schemas.openxmlformats.org/officeDocument/2006/relationships" r:embed="rId2"/>
        <a:stretch>
          <a:fillRect/>
        </a:stretch>
      </xdr:blipFill>
      <xdr:spPr>
        <a:xfrm>
          <a:off x="3552825" y="12801600"/>
          <a:ext cx="4584589" cy="27556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17</xdr:row>
      <xdr:rowOff>0</xdr:rowOff>
    </xdr:from>
    <xdr:to>
      <xdr:col>6</xdr:col>
      <xdr:colOff>9525</xdr:colOff>
      <xdr:row>17</xdr:row>
      <xdr:rowOff>0</xdr:rowOff>
    </xdr:to>
    <xdr:sp macro="" textlink="">
      <xdr:nvSpPr>
        <xdr:cNvPr id="2" name="Line 1">
          <a:extLst>
            <a:ext uri="{FF2B5EF4-FFF2-40B4-BE49-F238E27FC236}">
              <a16:creationId xmlns="" xmlns:a16="http://schemas.microsoft.com/office/drawing/2014/main" id="{00000000-0008-0000-0400-000002000000}"/>
            </a:ext>
          </a:extLst>
        </xdr:cNvPr>
        <xdr:cNvSpPr>
          <a:spLocks noChangeShapeType="1"/>
        </xdr:cNvSpPr>
      </xdr:nvSpPr>
      <xdr:spPr bwMode="auto">
        <a:xfrm flipH="1" flipV="1">
          <a:off x="6124575" y="84486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9525</xdr:colOff>
      <xdr:row>17</xdr:row>
      <xdr:rowOff>0</xdr:rowOff>
    </xdr:to>
    <xdr:sp macro="" textlink="">
      <xdr:nvSpPr>
        <xdr:cNvPr id="3" name="Line 1">
          <a:extLst>
            <a:ext uri="{FF2B5EF4-FFF2-40B4-BE49-F238E27FC236}">
              <a16:creationId xmlns="" xmlns:a16="http://schemas.microsoft.com/office/drawing/2014/main" id="{00000000-0008-0000-0400-000003000000}"/>
            </a:ext>
          </a:extLst>
        </xdr:cNvPr>
        <xdr:cNvSpPr>
          <a:spLocks noChangeShapeType="1"/>
        </xdr:cNvSpPr>
      </xdr:nvSpPr>
      <xdr:spPr bwMode="auto">
        <a:xfrm flipH="1" flipV="1">
          <a:off x="6124575" y="84486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9525</xdr:colOff>
      <xdr:row>17</xdr:row>
      <xdr:rowOff>0</xdr:rowOff>
    </xdr:to>
    <xdr:sp macro="" textlink="">
      <xdr:nvSpPr>
        <xdr:cNvPr id="4" name="Line 1">
          <a:extLst>
            <a:ext uri="{FF2B5EF4-FFF2-40B4-BE49-F238E27FC236}">
              <a16:creationId xmlns="" xmlns:a16="http://schemas.microsoft.com/office/drawing/2014/main" id="{00000000-0008-0000-0400-000004000000}"/>
            </a:ext>
          </a:extLst>
        </xdr:cNvPr>
        <xdr:cNvSpPr>
          <a:spLocks noChangeShapeType="1"/>
        </xdr:cNvSpPr>
      </xdr:nvSpPr>
      <xdr:spPr bwMode="auto">
        <a:xfrm flipH="1" flipV="1">
          <a:off x="6124575" y="84486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28575</xdr:colOff>
      <xdr:row>18</xdr:row>
      <xdr:rowOff>142875</xdr:rowOff>
    </xdr:from>
    <xdr:to>
      <xdr:col>0</xdr:col>
      <xdr:colOff>1314449</xdr:colOff>
      <xdr:row>20</xdr:row>
      <xdr:rowOff>28576</xdr:rowOff>
    </xdr:to>
    <xdr:pic>
      <xdr:nvPicPr>
        <xdr:cNvPr id="9"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28575" y="8858250"/>
          <a:ext cx="1285874" cy="609601"/>
        </a:xfrm>
        <a:prstGeom prst="rect">
          <a:avLst/>
        </a:prstGeom>
      </xdr:spPr>
    </xdr:pic>
    <xdr:clientData/>
  </xdr:twoCellAnchor>
  <xdr:twoCellAnchor editAs="oneCell">
    <xdr:from>
      <xdr:col>0</xdr:col>
      <xdr:colOff>28575</xdr:colOff>
      <xdr:row>1</xdr:row>
      <xdr:rowOff>171450</xdr:rowOff>
    </xdr:from>
    <xdr:to>
      <xdr:col>0</xdr:col>
      <xdr:colOff>1314449</xdr:colOff>
      <xdr:row>3</xdr:row>
      <xdr:rowOff>171451</xdr:rowOff>
    </xdr:to>
    <xdr:pic>
      <xdr:nvPicPr>
        <xdr:cNvPr id="10"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28575" y="371475"/>
          <a:ext cx="1285874" cy="609601"/>
        </a:xfrm>
        <a:prstGeom prst="rect">
          <a:avLst/>
        </a:prstGeom>
      </xdr:spPr>
    </xdr:pic>
    <xdr:clientData/>
  </xdr:twoCellAnchor>
  <xdr:twoCellAnchor editAs="oneCell">
    <xdr:from>
      <xdr:col>5</xdr:col>
      <xdr:colOff>66675</xdr:colOff>
      <xdr:row>26</xdr:row>
      <xdr:rowOff>285750</xdr:rowOff>
    </xdr:from>
    <xdr:to>
      <xdr:col>7</xdr:col>
      <xdr:colOff>1790700</xdr:colOff>
      <xdr:row>27</xdr:row>
      <xdr:rowOff>2098406</xdr:rowOff>
    </xdr:to>
    <xdr:pic>
      <xdr:nvPicPr>
        <xdr:cNvPr id="6" name="5 Imagen"/>
        <xdr:cNvPicPr>
          <a:picLocks noChangeAspect="1"/>
        </xdr:cNvPicPr>
      </xdr:nvPicPr>
      <xdr:blipFill>
        <a:blip xmlns:r="http://schemas.openxmlformats.org/officeDocument/2006/relationships" r:embed="rId2"/>
        <a:stretch>
          <a:fillRect/>
        </a:stretch>
      </xdr:blipFill>
      <xdr:spPr>
        <a:xfrm>
          <a:off x="4781550" y="15106650"/>
          <a:ext cx="4933950" cy="2755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17</xdr:row>
      <xdr:rowOff>0</xdr:rowOff>
    </xdr:from>
    <xdr:to>
      <xdr:col>6</xdr:col>
      <xdr:colOff>9525</xdr:colOff>
      <xdr:row>17</xdr:row>
      <xdr:rowOff>0</xdr:rowOff>
    </xdr:to>
    <xdr:sp macro="" textlink="">
      <xdr:nvSpPr>
        <xdr:cNvPr id="2" name="Line 1">
          <a:extLst>
            <a:ext uri="{FF2B5EF4-FFF2-40B4-BE49-F238E27FC236}">
              <a16:creationId xmlns="" xmlns:a16="http://schemas.microsoft.com/office/drawing/2014/main" id="{00000000-0008-0000-0500-000002000000}"/>
            </a:ext>
          </a:extLst>
        </xdr:cNvPr>
        <xdr:cNvSpPr>
          <a:spLocks noChangeShapeType="1"/>
        </xdr:cNvSpPr>
      </xdr:nvSpPr>
      <xdr:spPr bwMode="auto">
        <a:xfrm flipH="1" flipV="1">
          <a:off x="5829300" y="87534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9525</xdr:colOff>
      <xdr:row>17</xdr:row>
      <xdr:rowOff>0</xdr:rowOff>
    </xdr:to>
    <xdr:sp macro="" textlink="">
      <xdr:nvSpPr>
        <xdr:cNvPr id="3" name="Line 1">
          <a:extLst>
            <a:ext uri="{FF2B5EF4-FFF2-40B4-BE49-F238E27FC236}">
              <a16:creationId xmlns="" xmlns:a16="http://schemas.microsoft.com/office/drawing/2014/main" id="{00000000-0008-0000-0500-000003000000}"/>
            </a:ext>
          </a:extLst>
        </xdr:cNvPr>
        <xdr:cNvSpPr>
          <a:spLocks noChangeShapeType="1"/>
        </xdr:cNvSpPr>
      </xdr:nvSpPr>
      <xdr:spPr bwMode="auto">
        <a:xfrm flipH="1" flipV="1">
          <a:off x="5829300" y="87534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17</xdr:row>
      <xdr:rowOff>0</xdr:rowOff>
    </xdr:from>
    <xdr:to>
      <xdr:col>6</xdr:col>
      <xdr:colOff>9525</xdr:colOff>
      <xdr:row>17</xdr:row>
      <xdr:rowOff>0</xdr:rowOff>
    </xdr:to>
    <xdr:sp macro="" textlink="">
      <xdr:nvSpPr>
        <xdr:cNvPr id="4" name="Line 1">
          <a:extLst>
            <a:ext uri="{FF2B5EF4-FFF2-40B4-BE49-F238E27FC236}">
              <a16:creationId xmlns="" xmlns:a16="http://schemas.microsoft.com/office/drawing/2014/main" id="{00000000-0008-0000-0500-000004000000}"/>
            </a:ext>
          </a:extLst>
        </xdr:cNvPr>
        <xdr:cNvSpPr>
          <a:spLocks noChangeShapeType="1"/>
        </xdr:cNvSpPr>
      </xdr:nvSpPr>
      <xdr:spPr bwMode="auto">
        <a:xfrm flipH="1" flipV="1">
          <a:off x="5829300" y="8753475"/>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11</xdr:row>
      <xdr:rowOff>962025</xdr:rowOff>
    </xdr:from>
    <xdr:to>
      <xdr:col>0</xdr:col>
      <xdr:colOff>762000</xdr:colOff>
      <xdr:row>11</xdr:row>
      <xdr:rowOff>1057275</xdr:rowOff>
    </xdr:to>
    <xdr:pic>
      <xdr:nvPicPr>
        <xdr:cNvPr id="6" name="Imagen 8" descr="logo infibague">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95925"/>
          <a:ext cx="828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1</xdr:row>
      <xdr:rowOff>123825</xdr:rowOff>
    </xdr:from>
    <xdr:to>
      <xdr:col>0</xdr:col>
      <xdr:colOff>1304924</xdr:colOff>
      <xdr:row>3</xdr:row>
      <xdr:rowOff>123826</xdr:rowOff>
    </xdr:to>
    <xdr:pic>
      <xdr:nvPicPr>
        <xdr:cNvPr id="10"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9050" y="323850"/>
          <a:ext cx="1285874" cy="609601"/>
        </a:xfrm>
        <a:prstGeom prst="rect">
          <a:avLst/>
        </a:prstGeom>
      </xdr:spPr>
    </xdr:pic>
    <xdr:clientData/>
  </xdr:twoCellAnchor>
  <xdr:twoCellAnchor editAs="oneCell">
    <xdr:from>
      <xdr:col>0</xdr:col>
      <xdr:colOff>19050</xdr:colOff>
      <xdr:row>18</xdr:row>
      <xdr:rowOff>123825</xdr:rowOff>
    </xdr:from>
    <xdr:to>
      <xdr:col>0</xdr:col>
      <xdr:colOff>1304924</xdr:colOff>
      <xdr:row>20</xdr:row>
      <xdr:rowOff>9526</xdr:rowOff>
    </xdr:to>
    <xdr:pic>
      <xdr:nvPicPr>
        <xdr:cNvPr id="11"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9050" y="9144000"/>
          <a:ext cx="1285874" cy="609601"/>
        </a:xfrm>
        <a:prstGeom prst="rect">
          <a:avLst/>
        </a:prstGeom>
      </xdr:spPr>
    </xdr:pic>
    <xdr:clientData/>
  </xdr:twoCellAnchor>
  <xdr:twoCellAnchor editAs="oneCell">
    <xdr:from>
      <xdr:col>0</xdr:col>
      <xdr:colOff>28575</xdr:colOff>
      <xdr:row>24</xdr:row>
      <xdr:rowOff>123825</xdr:rowOff>
    </xdr:from>
    <xdr:to>
      <xdr:col>0</xdr:col>
      <xdr:colOff>1314449</xdr:colOff>
      <xdr:row>26</xdr:row>
      <xdr:rowOff>9526</xdr:rowOff>
    </xdr:to>
    <xdr:pic>
      <xdr:nvPicPr>
        <xdr:cNvPr id="12"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28575" y="18621375"/>
          <a:ext cx="1285874" cy="609601"/>
        </a:xfrm>
        <a:prstGeom prst="rect">
          <a:avLst/>
        </a:prstGeom>
      </xdr:spPr>
    </xdr:pic>
    <xdr:clientData/>
  </xdr:twoCellAnchor>
  <xdr:twoCellAnchor editAs="oneCell">
    <xdr:from>
      <xdr:col>3</xdr:col>
      <xdr:colOff>66675</xdr:colOff>
      <xdr:row>28</xdr:row>
      <xdr:rowOff>180975</xdr:rowOff>
    </xdr:from>
    <xdr:to>
      <xdr:col>7</xdr:col>
      <xdr:colOff>326914</xdr:colOff>
      <xdr:row>41</xdr:row>
      <xdr:rowOff>507731</xdr:rowOff>
    </xdr:to>
    <xdr:pic>
      <xdr:nvPicPr>
        <xdr:cNvPr id="8" name="7 Imagen"/>
        <xdr:cNvPicPr>
          <a:picLocks noChangeAspect="1"/>
        </xdr:cNvPicPr>
      </xdr:nvPicPr>
      <xdr:blipFill>
        <a:blip xmlns:r="http://schemas.openxmlformats.org/officeDocument/2006/relationships" r:embed="rId3"/>
        <a:stretch>
          <a:fillRect/>
        </a:stretch>
      </xdr:blipFill>
      <xdr:spPr>
        <a:xfrm>
          <a:off x="2962275" y="15887700"/>
          <a:ext cx="4584589" cy="2755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352425</xdr:colOff>
      <xdr:row>28</xdr:row>
      <xdr:rowOff>28575</xdr:rowOff>
    </xdr:from>
    <xdr:to>
      <xdr:col>13</xdr:col>
      <xdr:colOff>352425</xdr:colOff>
      <xdr:row>42</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390525</xdr:colOff>
      <xdr:row>32</xdr:row>
      <xdr:rowOff>180975</xdr:rowOff>
    </xdr:from>
    <xdr:to>
      <xdr:col>13</xdr:col>
      <xdr:colOff>390525</xdr:colOff>
      <xdr:row>47</xdr:row>
      <xdr:rowOff>66675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609600</xdr:colOff>
      <xdr:row>52</xdr:row>
      <xdr:rowOff>142875</xdr:rowOff>
    </xdr:from>
    <xdr:to>
      <xdr:col>13</xdr:col>
      <xdr:colOff>314325</xdr:colOff>
      <xdr:row>67</xdr:row>
      <xdr:rowOff>28575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0</xdr:row>
      <xdr:rowOff>0</xdr:rowOff>
    </xdr:from>
    <xdr:to>
      <xdr:col>16</xdr:col>
      <xdr:colOff>38099</xdr:colOff>
      <xdr:row>14</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419100</xdr:colOff>
      <xdr:row>16</xdr:row>
      <xdr:rowOff>152400</xdr:rowOff>
    </xdr:from>
    <xdr:to>
      <xdr:col>15</xdr:col>
      <xdr:colOff>419100</xdr:colOff>
      <xdr:row>31</xdr:row>
      <xdr:rowOff>38100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7"/>
  <sheetViews>
    <sheetView topLeftCell="A31" zoomScale="110" zoomScaleNormal="110" workbookViewId="0">
      <selection activeCell="E25" sqref="E25:F25"/>
    </sheetView>
  </sheetViews>
  <sheetFormatPr baseColWidth="10" defaultRowHeight="15" x14ac:dyDescent="0.25"/>
  <cols>
    <col min="1" max="1" width="20.5703125" style="2" customWidth="1"/>
    <col min="2" max="3" width="11.42578125" style="2" customWidth="1"/>
    <col min="4" max="4" width="12.85546875" style="2" customWidth="1"/>
    <col min="5" max="5" width="11.42578125" style="2" customWidth="1"/>
    <col min="6" max="6" width="22" style="2" customWidth="1"/>
    <col min="7" max="7" width="20.85546875" style="2" customWidth="1"/>
    <col min="8" max="8" width="47" style="2" customWidth="1"/>
    <col min="9" max="10" width="21.5703125" style="2" customWidth="1"/>
    <col min="11" max="13" width="11.42578125" style="2" hidden="1" customWidth="1"/>
    <col min="14" max="14" width="16.140625" style="2" customWidth="1"/>
    <col min="15" max="15" width="14.42578125" style="2" customWidth="1"/>
    <col min="16" max="16" width="13.7109375" style="2" customWidth="1"/>
    <col min="17" max="17" width="12" style="2" customWidth="1"/>
    <col min="18" max="18" width="11.7109375" style="2" customWidth="1"/>
    <col min="19" max="19" width="11.42578125" style="2"/>
    <col min="20" max="20" width="11.85546875" style="2" customWidth="1"/>
    <col min="21" max="16384" width="11.42578125" style="2"/>
  </cols>
  <sheetData>
    <row r="1" spans="1:19" ht="15.75" thickBot="1" x14ac:dyDescent="0.3">
      <c r="A1" s="133" t="s">
        <v>102</v>
      </c>
      <c r="B1" s="134"/>
      <c r="C1" s="134"/>
      <c r="D1" s="134"/>
      <c r="E1" s="134"/>
      <c r="F1" s="134"/>
      <c r="G1" s="134"/>
      <c r="H1" s="134"/>
      <c r="I1" s="134"/>
      <c r="J1" s="135"/>
      <c r="K1" s="1" t="s">
        <v>0</v>
      </c>
      <c r="L1" s="1" t="s">
        <v>1</v>
      </c>
      <c r="M1" s="1" t="s">
        <v>2</v>
      </c>
      <c r="P1" s="3"/>
    </row>
    <row r="2" spans="1:19" ht="28.5" x14ac:dyDescent="0.25">
      <c r="A2" s="136"/>
      <c r="B2" s="139" t="s">
        <v>3</v>
      </c>
      <c r="C2" s="140"/>
      <c r="D2" s="140"/>
      <c r="E2" s="140"/>
      <c r="F2" s="140"/>
      <c r="G2" s="140"/>
      <c r="H2" s="141"/>
      <c r="I2" s="145" t="s">
        <v>4</v>
      </c>
      <c r="J2" s="146"/>
      <c r="K2" s="1" t="s">
        <v>5</v>
      </c>
      <c r="L2" s="1" t="s">
        <v>6</v>
      </c>
      <c r="M2" s="1" t="s">
        <v>7</v>
      </c>
      <c r="P2" s="3"/>
    </row>
    <row r="3" spans="1:19" ht="28.5" x14ac:dyDescent="0.25">
      <c r="A3" s="137"/>
      <c r="B3" s="142"/>
      <c r="C3" s="143"/>
      <c r="D3" s="143"/>
      <c r="E3" s="143"/>
      <c r="F3" s="143"/>
      <c r="G3" s="143"/>
      <c r="H3" s="144"/>
      <c r="I3" s="147" t="s">
        <v>58</v>
      </c>
      <c r="J3" s="148"/>
      <c r="K3" s="1" t="s">
        <v>9</v>
      </c>
      <c r="L3" s="1"/>
      <c r="M3" s="1" t="s">
        <v>10</v>
      </c>
      <c r="P3" s="3"/>
    </row>
    <row r="4" spans="1:19" ht="16.5" thickBot="1" x14ac:dyDescent="0.3">
      <c r="A4" s="138"/>
      <c r="B4" s="149" t="s">
        <v>11</v>
      </c>
      <c r="C4" s="150"/>
      <c r="D4" s="150"/>
      <c r="E4" s="150"/>
      <c r="F4" s="150"/>
      <c r="G4" s="150"/>
      <c r="H4" s="151"/>
      <c r="I4" s="152" t="s">
        <v>12</v>
      </c>
      <c r="J4" s="153"/>
      <c r="M4" s="1" t="s">
        <v>13</v>
      </c>
      <c r="P4" s="3"/>
    </row>
    <row r="5" spans="1:19" ht="16.5" thickBot="1" x14ac:dyDescent="0.3">
      <c r="A5" s="154" t="s">
        <v>14</v>
      </c>
      <c r="B5" s="155"/>
      <c r="C5" s="155"/>
      <c r="D5" s="155"/>
      <c r="E5" s="155"/>
      <c r="F5" s="155"/>
      <c r="G5" s="155"/>
      <c r="H5" s="155"/>
      <c r="I5" s="155"/>
      <c r="J5" s="156"/>
    </row>
    <row r="6" spans="1:19" s="10" customFormat="1" ht="15.75" x14ac:dyDescent="0.25">
      <c r="A6" s="7" t="s">
        <v>15</v>
      </c>
      <c r="B6" s="112" t="s">
        <v>103</v>
      </c>
      <c r="C6" s="112"/>
      <c r="D6" s="112"/>
      <c r="E6" s="112"/>
      <c r="F6" s="112"/>
      <c r="G6" s="112"/>
      <c r="H6" s="112"/>
      <c r="I6" s="8" t="s">
        <v>16</v>
      </c>
      <c r="J6" s="30" t="s">
        <v>17</v>
      </c>
      <c r="M6" s="11"/>
    </row>
    <row r="7" spans="1:19" s="10" customFormat="1" ht="32.25" thickBot="1" x14ac:dyDescent="0.3">
      <c r="A7" s="12" t="s">
        <v>18</v>
      </c>
      <c r="B7" s="113" t="s">
        <v>119</v>
      </c>
      <c r="C7" s="114"/>
      <c r="D7" s="114"/>
      <c r="E7" s="114"/>
      <c r="F7" s="114"/>
      <c r="G7" s="114"/>
      <c r="H7" s="115"/>
      <c r="I7" s="13" t="s">
        <v>20</v>
      </c>
      <c r="J7" s="14" t="s">
        <v>1</v>
      </c>
      <c r="M7" s="11"/>
    </row>
    <row r="8" spans="1:19" ht="15.75" thickBot="1" x14ac:dyDescent="0.3">
      <c r="A8" s="116"/>
      <c r="B8" s="117"/>
      <c r="C8" s="117"/>
      <c r="D8" s="117"/>
      <c r="E8" s="117"/>
      <c r="F8" s="117"/>
      <c r="G8" s="117"/>
      <c r="H8" s="117"/>
      <c r="I8" s="117"/>
      <c r="J8" s="118"/>
    </row>
    <row r="9" spans="1:19" ht="31.5" x14ac:dyDescent="0.25">
      <c r="A9" s="7" t="s">
        <v>21</v>
      </c>
      <c r="B9" s="119" t="s">
        <v>111</v>
      </c>
      <c r="C9" s="120"/>
      <c r="D9" s="120"/>
      <c r="E9" s="120"/>
      <c r="F9" s="121"/>
      <c r="G9" s="8" t="s">
        <v>22</v>
      </c>
      <c r="H9" s="119" t="s">
        <v>104</v>
      </c>
      <c r="I9" s="120"/>
      <c r="J9" s="122"/>
    </row>
    <row r="10" spans="1:19" ht="52.5" customHeight="1" x14ac:dyDescent="0.25">
      <c r="A10" s="15" t="s">
        <v>24</v>
      </c>
      <c r="B10" s="123" t="s">
        <v>25</v>
      </c>
      <c r="C10" s="124"/>
      <c r="D10" s="124"/>
      <c r="E10" s="124"/>
      <c r="F10" s="125"/>
      <c r="G10" s="16" t="s">
        <v>26</v>
      </c>
      <c r="H10" s="127" t="s">
        <v>112</v>
      </c>
      <c r="I10" s="128"/>
      <c r="J10" s="129"/>
    </row>
    <row r="11" spans="1:19" ht="53.25" customHeight="1" x14ac:dyDescent="0.25">
      <c r="A11" s="15" t="s">
        <v>27</v>
      </c>
      <c r="B11" s="123" t="s">
        <v>113</v>
      </c>
      <c r="C11" s="124"/>
      <c r="D11" s="124"/>
      <c r="E11" s="124"/>
      <c r="F11" s="125"/>
      <c r="G11" s="55" t="s">
        <v>28</v>
      </c>
      <c r="H11" s="123" t="s">
        <v>105</v>
      </c>
      <c r="I11" s="124"/>
      <c r="J11" s="126"/>
    </row>
    <row r="12" spans="1:19" ht="47.25" x14ac:dyDescent="0.25">
      <c r="A12" s="15" t="s">
        <v>29</v>
      </c>
      <c r="B12" s="123" t="s">
        <v>106</v>
      </c>
      <c r="C12" s="124"/>
      <c r="D12" s="124"/>
      <c r="E12" s="124"/>
      <c r="F12" s="125"/>
      <c r="G12" s="55" t="s">
        <v>31</v>
      </c>
      <c r="H12" s="123" t="s">
        <v>107</v>
      </c>
      <c r="I12" s="124"/>
      <c r="J12" s="126"/>
    </row>
    <row r="13" spans="1:19" ht="47.25" x14ac:dyDescent="0.25">
      <c r="A13" s="15" t="s">
        <v>33</v>
      </c>
      <c r="B13" s="123" t="s">
        <v>120</v>
      </c>
      <c r="C13" s="124"/>
      <c r="D13" s="124"/>
      <c r="E13" s="124"/>
      <c r="F13" s="125"/>
      <c r="G13" s="55" t="s">
        <v>35</v>
      </c>
      <c r="H13" s="123" t="s">
        <v>108</v>
      </c>
      <c r="I13" s="124"/>
      <c r="J13" s="126"/>
      <c r="P13" s="10"/>
      <c r="Q13" s="10"/>
      <c r="R13" s="10"/>
    </row>
    <row r="14" spans="1:19" ht="17.25" customHeight="1" x14ac:dyDescent="0.25">
      <c r="A14" s="157" t="s">
        <v>36</v>
      </c>
      <c r="B14" s="158">
        <v>70</v>
      </c>
      <c r="C14" s="158"/>
      <c r="D14" s="160" t="s">
        <v>37</v>
      </c>
      <c r="E14" s="160"/>
      <c r="F14" s="161">
        <v>85</v>
      </c>
      <c r="G14" s="162" t="s">
        <v>38</v>
      </c>
      <c r="H14" s="17" t="s">
        <v>39</v>
      </c>
      <c r="I14" s="17" t="s">
        <v>40</v>
      </c>
      <c r="J14" s="18" t="s">
        <v>41</v>
      </c>
      <c r="P14" s="19"/>
      <c r="Q14" s="19"/>
      <c r="R14" s="19"/>
      <c r="S14" s="56"/>
    </row>
    <row r="15" spans="1:19" ht="18.75" customHeight="1" x14ac:dyDescent="0.25">
      <c r="A15" s="157"/>
      <c r="B15" s="159"/>
      <c r="C15" s="159"/>
      <c r="D15" s="160"/>
      <c r="E15" s="160"/>
      <c r="F15" s="161"/>
      <c r="G15" s="163"/>
      <c r="H15" s="57" t="s">
        <v>152</v>
      </c>
      <c r="I15" s="58" t="s">
        <v>153</v>
      </c>
      <c r="J15" s="59" t="s">
        <v>114</v>
      </c>
      <c r="P15" s="19"/>
      <c r="Q15" s="19"/>
      <c r="R15" s="19"/>
    </row>
    <row r="16" spans="1:19" ht="15.75" thickBot="1" x14ac:dyDescent="0.3">
      <c r="A16" s="130"/>
      <c r="B16" s="131"/>
      <c r="C16" s="131"/>
      <c r="D16" s="131"/>
      <c r="E16" s="131"/>
      <c r="F16" s="131"/>
      <c r="G16" s="131"/>
      <c r="H16" s="131"/>
      <c r="I16" s="131"/>
      <c r="J16" s="132"/>
    </row>
    <row r="17" spans="1:20" ht="7.5" customHeight="1" thickBot="1" x14ac:dyDescent="0.3">
      <c r="A17" s="164"/>
      <c r="B17" s="165"/>
      <c r="C17" s="165"/>
      <c r="D17" s="165"/>
      <c r="E17" s="165"/>
      <c r="F17" s="165"/>
      <c r="G17" s="165"/>
      <c r="H17" s="165"/>
      <c r="I17" s="165"/>
      <c r="J17" s="166"/>
    </row>
    <row r="18" spans="1:20" ht="24.6" customHeight="1" x14ac:dyDescent="0.25">
      <c r="A18" s="136"/>
      <c r="B18" s="139" t="s">
        <v>3</v>
      </c>
      <c r="C18" s="140"/>
      <c r="D18" s="140"/>
      <c r="E18" s="140"/>
      <c r="F18" s="140"/>
      <c r="G18" s="140"/>
      <c r="H18" s="141"/>
      <c r="I18" s="145" t="s">
        <v>4</v>
      </c>
      <c r="J18" s="146"/>
      <c r="K18" s="1" t="s">
        <v>5</v>
      </c>
      <c r="L18" s="1" t="s">
        <v>6</v>
      </c>
      <c r="M18" s="1" t="s">
        <v>7</v>
      </c>
    </row>
    <row r="19" spans="1:20" ht="24.6" customHeight="1" x14ac:dyDescent="0.25">
      <c r="A19" s="137"/>
      <c r="B19" s="142"/>
      <c r="C19" s="143"/>
      <c r="D19" s="143"/>
      <c r="E19" s="143"/>
      <c r="F19" s="143"/>
      <c r="G19" s="143"/>
      <c r="H19" s="144"/>
      <c r="I19" s="147" t="s">
        <v>45</v>
      </c>
      <c r="J19" s="148"/>
      <c r="K19" s="1" t="s">
        <v>9</v>
      </c>
      <c r="L19" s="1"/>
      <c r="M19" s="1" t="s">
        <v>10</v>
      </c>
    </row>
    <row r="20" spans="1:20" ht="24.6" customHeight="1" thickBot="1" x14ac:dyDescent="0.3">
      <c r="A20" s="138"/>
      <c r="B20" s="149" t="s">
        <v>11</v>
      </c>
      <c r="C20" s="150"/>
      <c r="D20" s="150"/>
      <c r="E20" s="150"/>
      <c r="F20" s="150"/>
      <c r="G20" s="150"/>
      <c r="H20" s="151"/>
      <c r="I20" s="152" t="s">
        <v>12</v>
      </c>
      <c r="J20" s="153"/>
      <c r="M20" s="1" t="s">
        <v>13</v>
      </c>
      <c r="O20" s="56"/>
      <c r="P20" s="56"/>
      <c r="Q20" s="56"/>
      <c r="R20" s="56"/>
      <c r="S20" s="56"/>
      <c r="T20" s="56"/>
    </row>
    <row r="21" spans="1:20" ht="24.95" customHeight="1" thickBot="1" x14ac:dyDescent="0.3">
      <c r="A21" s="167" t="s">
        <v>46</v>
      </c>
      <c r="B21" s="168"/>
      <c r="C21" s="168"/>
      <c r="D21" s="168"/>
      <c r="E21" s="168"/>
      <c r="F21" s="168"/>
      <c r="G21" s="168"/>
      <c r="H21" s="168"/>
      <c r="I21" s="168"/>
      <c r="J21" s="169"/>
      <c r="N21" s="56"/>
    </row>
    <row r="22" spans="1:20" ht="42" customHeight="1" x14ac:dyDescent="0.25">
      <c r="A22" s="23" t="s">
        <v>47</v>
      </c>
      <c r="B22" s="24" t="s">
        <v>37</v>
      </c>
      <c r="C22" s="24" t="s">
        <v>48</v>
      </c>
      <c r="D22" s="25" t="s">
        <v>49</v>
      </c>
      <c r="E22" s="170" t="s">
        <v>50</v>
      </c>
      <c r="F22" s="171"/>
      <c r="G22" s="170" t="s">
        <v>51</v>
      </c>
      <c r="H22" s="171"/>
      <c r="I22" s="26" t="s">
        <v>52</v>
      </c>
      <c r="J22" s="27" t="s">
        <v>53</v>
      </c>
      <c r="N22" s="31"/>
      <c r="R22" s="60"/>
    </row>
    <row r="23" spans="1:20" ht="132" customHeight="1" x14ac:dyDescent="0.25">
      <c r="A23" s="68" t="s">
        <v>87</v>
      </c>
      <c r="B23" s="69">
        <v>0.85</v>
      </c>
      <c r="C23" s="78">
        <v>0.94</v>
      </c>
      <c r="D23" s="89">
        <f>+C23/B23</f>
        <v>1.1058823529411765</v>
      </c>
      <c r="E23" s="109" t="s">
        <v>148</v>
      </c>
      <c r="F23" s="110"/>
      <c r="G23" s="111" t="s">
        <v>147</v>
      </c>
      <c r="H23" s="111"/>
      <c r="I23" s="67" t="s">
        <v>123</v>
      </c>
      <c r="J23" s="70" t="s">
        <v>121</v>
      </c>
      <c r="N23" s="31"/>
      <c r="T23" s="2">
        <f>595/3</f>
        <v>198.33333333333334</v>
      </c>
    </row>
    <row r="24" spans="1:20" ht="164.25" customHeight="1" x14ac:dyDescent="0.25">
      <c r="A24" s="68" t="s">
        <v>88</v>
      </c>
      <c r="B24" s="69">
        <v>0.85</v>
      </c>
      <c r="C24" s="78">
        <v>0.88</v>
      </c>
      <c r="D24" s="90">
        <f>C24/B24</f>
        <v>1.0352941176470589</v>
      </c>
      <c r="E24" s="109" t="s">
        <v>149</v>
      </c>
      <c r="F24" s="110"/>
      <c r="G24" s="111" t="s">
        <v>150</v>
      </c>
      <c r="H24" s="111"/>
      <c r="I24" s="67" t="s">
        <v>123</v>
      </c>
      <c r="J24" s="70" t="s">
        <v>124</v>
      </c>
      <c r="O24" s="2">
        <v>52.64</v>
      </c>
      <c r="P24" s="60">
        <v>33</v>
      </c>
      <c r="Q24" s="2">
        <v>100</v>
      </c>
      <c r="R24" s="2">
        <f>AVERAGE(O24:Q24)</f>
        <v>61.879999999999995</v>
      </c>
      <c r="S24" s="60"/>
      <c r="T24" s="2">
        <f>T23/20</f>
        <v>9.9166666666666679</v>
      </c>
    </row>
    <row r="25" spans="1:20" ht="214.5" customHeight="1" x14ac:dyDescent="0.25">
      <c r="A25" s="68" t="s">
        <v>151</v>
      </c>
      <c r="B25" s="69">
        <v>0.85</v>
      </c>
      <c r="C25" s="78">
        <v>0.78580000000000005</v>
      </c>
      <c r="D25" s="90">
        <f>C25/B25</f>
        <v>0.92447058823529416</v>
      </c>
      <c r="E25" s="109" t="s">
        <v>164</v>
      </c>
      <c r="F25" s="110"/>
      <c r="G25" s="111" t="s">
        <v>162</v>
      </c>
      <c r="H25" s="111"/>
      <c r="I25" s="67" t="s">
        <v>123</v>
      </c>
      <c r="J25" s="70" t="s">
        <v>161</v>
      </c>
    </row>
    <row r="26" spans="1:20" s="101" customFormat="1" ht="110.25" customHeight="1" x14ac:dyDescent="0.25">
      <c r="A26" s="92"/>
      <c r="B26" s="93"/>
      <c r="C26" s="94"/>
      <c r="D26" s="95"/>
      <c r="E26" s="96"/>
      <c r="F26" s="97"/>
      <c r="G26" s="98"/>
      <c r="H26" s="98"/>
      <c r="I26" s="99"/>
      <c r="J26" s="100"/>
    </row>
    <row r="27" spans="1:20" x14ac:dyDescent="0.25">
      <c r="A27" s="61"/>
      <c r="B27" s="62"/>
      <c r="C27" s="62"/>
      <c r="D27" s="62"/>
      <c r="E27" s="62"/>
      <c r="F27" s="62"/>
      <c r="G27" s="62"/>
      <c r="H27" s="62"/>
      <c r="I27" s="62"/>
      <c r="J27" s="63"/>
    </row>
    <row r="28" spans="1:20" x14ac:dyDescent="0.25">
      <c r="A28" s="61"/>
      <c r="B28" s="62"/>
      <c r="C28" s="62"/>
      <c r="D28" s="62"/>
      <c r="E28" s="62"/>
      <c r="F28" s="62"/>
      <c r="G28" s="62"/>
      <c r="H28" s="62"/>
      <c r="I28" s="62"/>
      <c r="J28" s="63"/>
    </row>
    <row r="29" spans="1:20" x14ac:dyDescent="0.25">
      <c r="A29" s="61"/>
      <c r="B29" s="62"/>
      <c r="C29" s="62"/>
      <c r="D29" s="62"/>
      <c r="E29" s="62"/>
      <c r="F29" s="62"/>
      <c r="G29" s="62"/>
      <c r="H29" s="62"/>
      <c r="I29" s="62"/>
      <c r="J29" s="63"/>
    </row>
    <row r="30" spans="1:20" x14ac:dyDescent="0.25">
      <c r="A30" s="61"/>
      <c r="B30" s="62"/>
      <c r="C30" s="62"/>
      <c r="D30" s="62"/>
      <c r="E30" s="62"/>
      <c r="F30" s="62"/>
      <c r="G30" s="62"/>
      <c r="H30" s="62"/>
      <c r="I30" s="62"/>
      <c r="J30" s="63"/>
    </row>
    <row r="31" spans="1:20" x14ac:dyDescent="0.25">
      <c r="A31" s="61"/>
      <c r="B31" s="62"/>
      <c r="C31" s="62"/>
      <c r="D31" s="62"/>
      <c r="E31" s="62"/>
      <c r="F31" s="62"/>
      <c r="G31" s="62"/>
      <c r="H31" s="62"/>
      <c r="I31" s="62"/>
      <c r="J31" s="63"/>
    </row>
    <row r="32" spans="1:20" x14ac:dyDescent="0.25">
      <c r="A32" s="61"/>
      <c r="B32" s="62"/>
      <c r="C32" s="62"/>
      <c r="D32" s="62"/>
      <c r="E32" s="62"/>
      <c r="F32" s="62"/>
      <c r="G32" s="62"/>
      <c r="H32" s="62"/>
      <c r="I32" s="62"/>
      <c r="J32" s="63"/>
    </row>
    <row r="33" spans="1:10" x14ac:dyDescent="0.25">
      <c r="A33" s="61"/>
      <c r="B33" s="62"/>
      <c r="C33" s="62"/>
      <c r="D33" s="62"/>
      <c r="E33" s="62"/>
      <c r="F33" s="62"/>
      <c r="G33" s="62"/>
      <c r="H33" s="62"/>
      <c r="I33" s="62"/>
      <c r="J33" s="63"/>
    </row>
    <row r="34" spans="1:10" x14ac:dyDescent="0.25">
      <c r="A34" s="61"/>
      <c r="B34" s="62"/>
      <c r="C34" s="62"/>
      <c r="D34" s="62"/>
      <c r="E34" s="62"/>
      <c r="F34" s="62"/>
      <c r="G34" s="62"/>
      <c r="H34" s="62"/>
      <c r="I34" s="62"/>
      <c r="J34" s="63"/>
    </row>
    <row r="35" spans="1:10" x14ac:dyDescent="0.25">
      <c r="A35" s="61"/>
      <c r="B35" s="62"/>
      <c r="C35" s="62"/>
      <c r="D35" s="62"/>
      <c r="E35" s="62"/>
      <c r="F35" s="62"/>
      <c r="G35" s="62"/>
      <c r="H35" s="62"/>
      <c r="I35" s="62"/>
      <c r="J35" s="63"/>
    </row>
    <row r="36" spans="1:10" x14ac:dyDescent="0.25">
      <c r="A36" s="61"/>
      <c r="B36" s="62"/>
      <c r="C36" s="62"/>
      <c r="D36" s="62"/>
      <c r="E36" s="62"/>
      <c r="F36" s="62"/>
      <c r="G36" s="62"/>
      <c r="H36" s="62"/>
      <c r="I36" s="62"/>
      <c r="J36" s="63"/>
    </row>
    <row r="37" spans="1:10" x14ac:dyDescent="0.25">
      <c r="A37" s="61"/>
      <c r="B37" s="62"/>
      <c r="C37" s="62"/>
      <c r="D37" s="62"/>
      <c r="E37" s="62"/>
      <c r="F37" s="62"/>
      <c r="G37" s="62"/>
      <c r="H37" s="62"/>
      <c r="I37" s="62"/>
      <c r="J37" s="63"/>
    </row>
    <row r="38" spans="1:10" x14ac:dyDescent="0.25">
      <c r="A38" s="64"/>
      <c r="B38" s="65"/>
      <c r="C38" s="65"/>
      <c r="D38" s="65"/>
      <c r="E38" s="65"/>
      <c r="F38" s="65"/>
      <c r="G38" s="65"/>
      <c r="H38" s="65"/>
      <c r="I38" s="65"/>
      <c r="J38" s="66"/>
    </row>
    <row r="41" spans="1:10" x14ac:dyDescent="0.25">
      <c r="I41" s="76"/>
    </row>
    <row r="42" spans="1:10" x14ac:dyDescent="0.25">
      <c r="B42" s="31"/>
      <c r="C42" s="31"/>
    </row>
    <row r="43" spans="1:10" x14ac:dyDescent="0.25">
      <c r="A43" s="31"/>
    </row>
    <row r="44" spans="1:10" x14ac:dyDescent="0.25">
      <c r="A44" s="31"/>
    </row>
    <row r="46" spans="1:10" x14ac:dyDescent="0.25">
      <c r="A46" s="31"/>
    </row>
    <row r="47" spans="1:10" x14ac:dyDescent="0.25">
      <c r="A47" s="31"/>
    </row>
  </sheetData>
  <mergeCells count="43">
    <mergeCell ref="E24:F24"/>
    <mergeCell ref="G24:H24"/>
    <mergeCell ref="A21:J21"/>
    <mergeCell ref="E22:F22"/>
    <mergeCell ref="G22:H22"/>
    <mergeCell ref="E23:F23"/>
    <mergeCell ref="G23:H23"/>
    <mergeCell ref="A17:J17"/>
    <mergeCell ref="A18:A20"/>
    <mergeCell ref="B18:H19"/>
    <mergeCell ref="I18:J18"/>
    <mergeCell ref="I19:J19"/>
    <mergeCell ref="B20:H20"/>
    <mergeCell ref="I20:J20"/>
    <mergeCell ref="A5:J5"/>
    <mergeCell ref="A14:A15"/>
    <mergeCell ref="B14:C15"/>
    <mergeCell ref="D14:E15"/>
    <mergeCell ref="F14:F15"/>
    <mergeCell ref="G14:G15"/>
    <mergeCell ref="A1:J1"/>
    <mergeCell ref="A2:A4"/>
    <mergeCell ref="B2:H3"/>
    <mergeCell ref="I2:J2"/>
    <mergeCell ref="I3:J3"/>
    <mergeCell ref="B4:H4"/>
    <mergeCell ref="I4:J4"/>
    <mergeCell ref="E25:F25"/>
    <mergeCell ref="G25:H25"/>
    <mergeCell ref="B6:H6"/>
    <mergeCell ref="B7:H7"/>
    <mergeCell ref="A8:J8"/>
    <mergeCell ref="B9:F9"/>
    <mergeCell ref="H9:J9"/>
    <mergeCell ref="B13:F13"/>
    <mergeCell ref="H13:J13"/>
    <mergeCell ref="H10:J10"/>
    <mergeCell ref="B11:F11"/>
    <mergeCell ref="H11:J11"/>
    <mergeCell ref="B12:F12"/>
    <mergeCell ref="H12:J12"/>
    <mergeCell ref="B10:F10"/>
    <mergeCell ref="A16:J16"/>
  </mergeCells>
  <dataValidations count="3">
    <dataValidation type="list" allowBlank="1" showInputMessage="1" showErrorMessage="1" sqref="J6">
      <formula1>P1:P3</formula1>
    </dataValidation>
    <dataValidation allowBlank="1" showInputMessage="1" showErrorMessage="1" errorTitle="Seleccionar un valor de la lista" sqref="E23:E26"/>
    <dataValidation type="list" allowBlank="1" showInputMessage="1" showErrorMessage="1" sqref="J7">
      <formula1>$P$4:$P$4</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abSelected="1" zoomScale="80" zoomScaleNormal="80" workbookViewId="0">
      <selection activeCell="G26" sqref="G26:H26"/>
    </sheetView>
  </sheetViews>
  <sheetFormatPr baseColWidth="10" defaultRowHeight="15" x14ac:dyDescent="0.25"/>
  <cols>
    <col min="1" max="1" width="20.5703125" style="2" customWidth="1"/>
    <col min="2" max="5" width="11.42578125" style="2" customWidth="1"/>
    <col min="6" max="6" width="21.140625" style="2" customWidth="1"/>
    <col min="7" max="7" width="20.85546875" style="2" customWidth="1"/>
    <col min="8" max="8" width="62.28515625" style="2" customWidth="1"/>
    <col min="9" max="10" width="21.5703125" style="2" customWidth="1"/>
    <col min="11" max="13" width="11.42578125" style="2" hidden="1" customWidth="1"/>
    <col min="14" max="14" width="19.42578125" style="2" customWidth="1"/>
    <col min="15" max="16" width="11.42578125" style="2"/>
    <col min="17" max="17" width="18.140625" style="2" customWidth="1"/>
    <col min="18" max="18" width="12" style="2" bestFit="1" customWidth="1"/>
    <col min="19" max="16384" width="11.42578125" style="2"/>
  </cols>
  <sheetData>
    <row r="1" spans="1:18" ht="15.75" thickBot="1" x14ac:dyDescent="0.3">
      <c r="A1" s="133"/>
      <c r="B1" s="134"/>
      <c r="C1" s="134"/>
      <c r="D1" s="134"/>
      <c r="E1" s="134"/>
      <c r="F1" s="134"/>
      <c r="G1" s="134"/>
      <c r="H1" s="134"/>
      <c r="I1" s="134"/>
      <c r="J1" s="135"/>
      <c r="K1" s="1" t="s">
        <v>0</v>
      </c>
      <c r="L1" s="1" t="s">
        <v>1</v>
      </c>
      <c r="M1" s="1" t="s">
        <v>2</v>
      </c>
      <c r="P1" s="3"/>
    </row>
    <row r="2" spans="1:18" ht="24.6" customHeight="1" x14ac:dyDescent="0.25">
      <c r="A2" s="136"/>
      <c r="B2" s="139" t="s">
        <v>3</v>
      </c>
      <c r="C2" s="140"/>
      <c r="D2" s="140"/>
      <c r="E2" s="140"/>
      <c r="F2" s="140"/>
      <c r="G2" s="140"/>
      <c r="H2" s="141"/>
      <c r="I2" s="145" t="s">
        <v>4</v>
      </c>
      <c r="J2" s="146"/>
      <c r="K2" s="1" t="s">
        <v>5</v>
      </c>
      <c r="L2" s="1" t="s">
        <v>6</v>
      </c>
      <c r="M2" s="1" t="s">
        <v>7</v>
      </c>
      <c r="P2" s="3"/>
    </row>
    <row r="3" spans="1:18" ht="24.6" customHeight="1" x14ac:dyDescent="0.25">
      <c r="A3" s="137"/>
      <c r="B3" s="142"/>
      <c r="C3" s="143"/>
      <c r="D3" s="143"/>
      <c r="E3" s="143"/>
      <c r="F3" s="143"/>
      <c r="G3" s="143"/>
      <c r="H3" s="144"/>
      <c r="I3" s="147" t="s">
        <v>8</v>
      </c>
      <c r="J3" s="148"/>
      <c r="K3" s="1" t="s">
        <v>9</v>
      </c>
      <c r="L3" s="1"/>
      <c r="M3" s="1" t="s">
        <v>10</v>
      </c>
      <c r="P3" s="3"/>
    </row>
    <row r="4" spans="1:18" ht="24.6" customHeight="1" thickBot="1" x14ac:dyDescent="0.3">
      <c r="A4" s="138"/>
      <c r="B4" s="149" t="s">
        <v>11</v>
      </c>
      <c r="C4" s="150"/>
      <c r="D4" s="150"/>
      <c r="E4" s="150"/>
      <c r="F4" s="150"/>
      <c r="G4" s="150"/>
      <c r="H4" s="151"/>
      <c r="I4" s="152" t="s">
        <v>12</v>
      </c>
      <c r="J4" s="153"/>
      <c r="M4" s="1" t="s">
        <v>13</v>
      </c>
      <c r="P4" s="3"/>
    </row>
    <row r="5" spans="1:18" ht="13.35" customHeight="1" thickBot="1" x14ac:dyDescent="0.3">
      <c r="A5" s="4"/>
      <c r="B5" s="5"/>
      <c r="C5" s="5"/>
      <c r="D5" s="5"/>
      <c r="E5" s="5"/>
      <c r="F5" s="5"/>
      <c r="G5" s="5"/>
      <c r="H5" s="5"/>
      <c r="I5" s="5"/>
      <c r="J5" s="6"/>
      <c r="M5" s="1"/>
      <c r="P5" s="3"/>
    </row>
    <row r="6" spans="1:18" ht="27" customHeight="1" thickBot="1" x14ac:dyDescent="0.3">
      <c r="A6" s="154" t="s">
        <v>14</v>
      </c>
      <c r="B6" s="155"/>
      <c r="C6" s="155"/>
      <c r="D6" s="155"/>
      <c r="E6" s="155"/>
      <c r="F6" s="155"/>
      <c r="G6" s="155"/>
      <c r="H6" s="155"/>
      <c r="I6" s="155"/>
      <c r="J6" s="156"/>
    </row>
    <row r="7" spans="1:18" s="10" customFormat="1" ht="34.35" customHeight="1" x14ac:dyDescent="0.25">
      <c r="A7" s="7" t="s">
        <v>15</v>
      </c>
      <c r="B7" s="112" t="s">
        <v>103</v>
      </c>
      <c r="C7" s="112"/>
      <c r="D7" s="112"/>
      <c r="E7" s="112"/>
      <c r="F7" s="112"/>
      <c r="G7" s="112"/>
      <c r="H7" s="112"/>
      <c r="I7" s="8" t="s">
        <v>16</v>
      </c>
      <c r="J7" s="9" t="s">
        <v>17</v>
      </c>
      <c r="M7" s="11"/>
    </row>
    <row r="8" spans="1:18" s="10" customFormat="1" ht="34.35" customHeight="1" thickBot="1" x14ac:dyDescent="0.3">
      <c r="A8" s="12" t="s">
        <v>18</v>
      </c>
      <c r="B8" s="172" t="s">
        <v>19</v>
      </c>
      <c r="C8" s="173"/>
      <c r="D8" s="173"/>
      <c r="E8" s="173"/>
      <c r="F8" s="173"/>
      <c r="G8" s="173"/>
      <c r="H8" s="174"/>
      <c r="I8" s="13" t="s">
        <v>20</v>
      </c>
      <c r="J8" s="14" t="s">
        <v>1</v>
      </c>
      <c r="M8" s="11"/>
    </row>
    <row r="9" spans="1:18" ht="15.75" thickBot="1" x14ac:dyDescent="0.3">
      <c r="A9" s="116"/>
      <c r="B9" s="117"/>
      <c r="C9" s="117"/>
      <c r="D9" s="117"/>
      <c r="E9" s="117"/>
      <c r="F9" s="117"/>
      <c r="G9" s="117"/>
      <c r="H9" s="117"/>
      <c r="I9" s="117"/>
      <c r="J9" s="118"/>
    </row>
    <row r="10" spans="1:18" ht="69.95" customHeight="1" x14ac:dyDescent="0.25">
      <c r="A10" s="7" t="s">
        <v>21</v>
      </c>
      <c r="B10" s="119" t="s">
        <v>115</v>
      </c>
      <c r="C10" s="120"/>
      <c r="D10" s="120"/>
      <c r="E10" s="120"/>
      <c r="F10" s="121"/>
      <c r="G10" s="8" t="s">
        <v>22</v>
      </c>
      <c r="H10" s="119" t="s">
        <v>23</v>
      </c>
      <c r="I10" s="120"/>
      <c r="J10" s="122"/>
    </row>
    <row r="11" spans="1:18" ht="69.95" customHeight="1" x14ac:dyDescent="0.25">
      <c r="A11" s="15" t="s">
        <v>24</v>
      </c>
      <c r="B11" s="123" t="s">
        <v>25</v>
      </c>
      <c r="C11" s="124"/>
      <c r="D11" s="124"/>
      <c r="E11" s="124"/>
      <c r="F11" s="125"/>
      <c r="G11" s="16" t="s">
        <v>26</v>
      </c>
      <c r="H11" s="127" t="s">
        <v>116</v>
      </c>
      <c r="I11" s="128"/>
      <c r="J11" s="129"/>
    </row>
    <row r="12" spans="1:18" ht="103.7" customHeight="1" x14ac:dyDescent="0.25">
      <c r="A12" s="15" t="s">
        <v>27</v>
      </c>
      <c r="B12" s="123" t="s">
        <v>117</v>
      </c>
      <c r="C12" s="124"/>
      <c r="D12" s="124"/>
      <c r="E12" s="124"/>
      <c r="F12" s="125"/>
      <c r="G12" s="16" t="s">
        <v>28</v>
      </c>
      <c r="H12" s="127" t="s">
        <v>118</v>
      </c>
      <c r="I12" s="128"/>
      <c r="J12" s="129"/>
    </row>
    <row r="13" spans="1:18" ht="69.95" customHeight="1" x14ac:dyDescent="0.25">
      <c r="A13" s="15" t="s">
        <v>29</v>
      </c>
      <c r="B13" s="123" t="s">
        <v>30</v>
      </c>
      <c r="C13" s="124"/>
      <c r="D13" s="124"/>
      <c r="E13" s="124"/>
      <c r="F13" s="125"/>
      <c r="G13" s="16" t="s">
        <v>31</v>
      </c>
      <c r="H13" s="175" t="s">
        <v>83</v>
      </c>
      <c r="I13" s="175"/>
      <c r="J13" s="176"/>
    </row>
    <row r="14" spans="1:18" ht="69.95" customHeight="1" x14ac:dyDescent="0.25">
      <c r="A14" s="15" t="s">
        <v>33</v>
      </c>
      <c r="B14" s="123" t="s">
        <v>34</v>
      </c>
      <c r="C14" s="124"/>
      <c r="D14" s="124"/>
      <c r="E14" s="124"/>
      <c r="F14" s="125"/>
      <c r="G14" s="16" t="s">
        <v>35</v>
      </c>
      <c r="H14" s="175" t="s">
        <v>109</v>
      </c>
      <c r="I14" s="175"/>
      <c r="J14" s="176"/>
      <c r="P14" s="10"/>
      <c r="Q14" s="10"/>
      <c r="R14" s="10"/>
    </row>
    <row r="15" spans="1:18" ht="23.45" customHeight="1" x14ac:dyDescent="0.25">
      <c r="A15" s="157" t="s">
        <v>36</v>
      </c>
      <c r="B15" s="177">
        <v>90</v>
      </c>
      <c r="C15" s="177"/>
      <c r="D15" s="160" t="s">
        <v>37</v>
      </c>
      <c r="E15" s="160"/>
      <c r="F15" s="161">
        <v>100</v>
      </c>
      <c r="G15" s="162" t="s">
        <v>38</v>
      </c>
      <c r="H15" s="17" t="s">
        <v>39</v>
      </c>
      <c r="I15" s="17" t="s">
        <v>40</v>
      </c>
      <c r="J15" s="18" t="s">
        <v>41</v>
      </c>
      <c r="P15" s="19"/>
      <c r="Q15" s="19"/>
      <c r="R15" s="19"/>
    </row>
    <row r="16" spans="1:18" ht="51.6" customHeight="1" x14ac:dyDescent="0.25">
      <c r="A16" s="157"/>
      <c r="B16" s="178"/>
      <c r="C16" s="178"/>
      <c r="D16" s="160"/>
      <c r="E16" s="160"/>
      <c r="F16" s="161"/>
      <c r="G16" s="163"/>
      <c r="H16" s="20" t="s">
        <v>42</v>
      </c>
      <c r="I16" s="21" t="s">
        <v>43</v>
      </c>
      <c r="J16" s="22" t="s">
        <v>44</v>
      </c>
      <c r="P16" s="19"/>
      <c r="Q16" s="19"/>
      <c r="R16" s="19"/>
    </row>
    <row r="17" spans="1:17" ht="15.75" thickBot="1" x14ac:dyDescent="0.3">
      <c r="A17" s="130"/>
      <c r="B17" s="131"/>
      <c r="C17" s="131"/>
      <c r="D17" s="131"/>
      <c r="E17" s="131"/>
      <c r="F17" s="131"/>
      <c r="G17" s="131"/>
      <c r="H17" s="131"/>
      <c r="I17" s="131"/>
      <c r="J17" s="132"/>
    </row>
    <row r="18" spans="1:17" ht="15.75" thickBot="1" x14ac:dyDescent="0.3">
      <c r="A18" s="164"/>
      <c r="B18" s="165"/>
      <c r="C18" s="165"/>
      <c r="D18" s="165"/>
      <c r="E18" s="165"/>
      <c r="F18" s="165"/>
      <c r="G18" s="165"/>
      <c r="H18" s="165"/>
      <c r="I18" s="165"/>
      <c r="J18" s="166"/>
    </row>
    <row r="19" spans="1:17" ht="28.5" x14ac:dyDescent="0.25">
      <c r="A19" s="136"/>
      <c r="B19" s="139" t="s">
        <v>3</v>
      </c>
      <c r="C19" s="140"/>
      <c r="D19" s="140"/>
      <c r="E19" s="140"/>
      <c r="F19" s="140"/>
      <c r="G19" s="140"/>
      <c r="H19" s="141"/>
      <c r="I19" s="145" t="s">
        <v>4</v>
      </c>
      <c r="J19" s="146"/>
      <c r="K19" s="1" t="s">
        <v>5</v>
      </c>
      <c r="L19" s="1" t="s">
        <v>6</v>
      </c>
      <c r="M19" s="1" t="s">
        <v>7</v>
      </c>
      <c r="P19" s="3"/>
    </row>
    <row r="20" spans="1:17" ht="28.5" x14ac:dyDescent="0.25">
      <c r="A20" s="137"/>
      <c r="B20" s="142"/>
      <c r="C20" s="143"/>
      <c r="D20" s="143"/>
      <c r="E20" s="143"/>
      <c r="F20" s="143"/>
      <c r="G20" s="143"/>
      <c r="H20" s="144"/>
      <c r="I20" s="147" t="s">
        <v>45</v>
      </c>
      <c r="J20" s="148"/>
      <c r="K20" s="1" t="s">
        <v>9</v>
      </c>
      <c r="L20" s="1"/>
      <c r="M20" s="1" t="s">
        <v>10</v>
      </c>
      <c r="P20" s="3"/>
    </row>
    <row r="21" spans="1:17" ht="16.5" thickBot="1" x14ac:dyDescent="0.3">
      <c r="A21" s="138"/>
      <c r="B21" s="149" t="s">
        <v>11</v>
      </c>
      <c r="C21" s="150"/>
      <c r="D21" s="150"/>
      <c r="E21" s="150"/>
      <c r="F21" s="150"/>
      <c r="G21" s="150"/>
      <c r="H21" s="151"/>
      <c r="I21" s="152" t="s">
        <v>12</v>
      </c>
      <c r="J21" s="153"/>
      <c r="M21" s="1" t="s">
        <v>13</v>
      </c>
      <c r="P21" s="3"/>
    </row>
    <row r="22" spans="1:17" ht="15.75" x14ac:dyDescent="0.25">
      <c r="A22" s="188" t="s">
        <v>46</v>
      </c>
      <c r="B22" s="189"/>
      <c r="C22" s="189"/>
      <c r="D22" s="189"/>
      <c r="E22" s="189"/>
      <c r="F22" s="189"/>
      <c r="G22" s="189"/>
      <c r="H22" s="189"/>
      <c r="I22" s="189"/>
      <c r="J22" s="190"/>
    </row>
    <row r="23" spans="1:17" ht="38.25" x14ac:dyDescent="0.25">
      <c r="A23" s="79" t="s">
        <v>47</v>
      </c>
      <c r="B23" s="79" t="s">
        <v>37</v>
      </c>
      <c r="C23" s="79" t="s">
        <v>48</v>
      </c>
      <c r="D23" s="80" t="s">
        <v>49</v>
      </c>
      <c r="E23" s="191" t="s">
        <v>50</v>
      </c>
      <c r="F23" s="191"/>
      <c r="G23" s="191" t="s">
        <v>51</v>
      </c>
      <c r="H23" s="191"/>
      <c r="I23" s="79" t="s">
        <v>52</v>
      </c>
      <c r="J23" s="79" t="s">
        <v>53</v>
      </c>
    </row>
    <row r="24" spans="1:17" s="28" customFormat="1" ht="225" customHeight="1" x14ac:dyDescent="0.4">
      <c r="A24" s="71" t="s">
        <v>87</v>
      </c>
      <c r="B24" s="72">
        <v>1</v>
      </c>
      <c r="C24" s="72">
        <v>1.06</v>
      </c>
      <c r="D24" s="87">
        <f>+C24/B24</f>
        <v>1.06</v>
      </c>
      <c r="E24" s="192" t="s">
        <v>166</v>
      </c>
      <c r="F24" s="192"/>
      <c r="G24" s="193" t="s">
        <v>173</v>
      </c>
      <c r="H24" s="193"/>
      <c r="I24" s="71" t="s">
        <v>55</v>
      </c>
      <c r="J24" s="73" t="s">
        <v>138</v>
      </c>
      <c r="O24" s="28">
        <f>18+5+13+8+2+7</f>
        <v>53</v>
      </c>
      <c r="P24" s="107">
        <f>O24/50</f>
        <v>1.06</v>
      </c>
      <c r="Q24" s="86"/>
    </row>
    <row r="25" spans="1:17" s="28" customFormat="1" ht="161.25" customHeight="1" x14ac:dyDescent="0.4">
      <c r="A25" s="71" t="s">
        <v>88</v>
      </c>
      <c r="B25" s="72">
        <v>1</v>
      </c>
      <c r="C25" s="72">
        <v>1.7</v>
      </c>
      <c r="D25" s="87">
        <f>C25/B25</f>
        <v>1.7</v>
      </c>
      <c r="E25" s="192" t="s">
        <v>167</v>
      </c>
      <c r="F25" s="194"/>
      <c r="G25" s="193" t="s">
        <v>174</v>
      </c>
      <c r="H25" s="193"/>
      <c r="I25" s="71" t="s">
        <v>55</v>
      </c>
      <c r="J25" s="73" t="s">
        <v>137</v>
      </c>
      <c r="O25" s="28">
        <v>85</v>
      </c>
      <c r="P25" s="107">
        <f>O25/50</f>
        <v>1.7</v>
      </c>
      <c r="Q25" s="75"/>
    </row>
    <row r="26" spans="1:17" s="28" customFormat="1" ht="161.25" customHeight="1" x14ac:dyDescent="0.4">
      <c r="A26" s="71" t="s">
        <v>151</v>
      </c>
      <c r="B26" s="72">
        <v>1</v>
      </c>
      <c r="C26" s="72">
        <v>0</v>
      </c>
      <c r="D26" s="87">
        <f>C26/B26</f>
        <v>0</v>
      </c>
      <c r="E26" s="192" t="s">
        <v>165</v>
      </c>
      <c r="F26" s="194"/>
      <c r="G26" s="193" t="s">
        <v>172</v>
      </c>
      <c r="H26" s="193"/>
      <c r="I26" s="71" t="s">
        <v>55</v>
      </c>
      <c r="J26" s="73" t="s">
        <v>163</v>
      </c>
      <c r="O26" s="106"/>
      <c r="Q26" s="75"/>
    </row>
    <row r="27" spans="1:17" s="28" customFormat="1" ht="27" thickBot="1" x14ac:dyDescent="0.45">
      <c r="A27" s="179" t="s">
        <v>56</v>
      </c>
      <c r="B27" s="180"/>
      <c r="C27" s="180"/>
      <c r="D27" s="180"/>
      <c r="E27" s="180"/>
      <c r="F27" s="180"/>
      <c r="G27" s="180"/>
      <c r="H27" s="180"/>
      <c r="I27" s="180"/>
      <c r="J27" s="181"/>
      <c r="Q27" s="29"/>
    </row>
    <row r="28" spans="1:17" s="28" customFormat="1" ht="26.25" x14ac:dyDescent="0.4">
      <c r="A28" s="182"/>
      <c r="B28" s="183"/>
      <c r="C28" s="183"/>
      <c r="D28" s="183"/>
      <c r="E28" s="183"/>
      <c r="F28" s="183"/>
      <c r="G28" s="183"/>
      <c r="H28" s="183"/>
      <c r="I28" s="183"/>
      <c r="J28" s="184"/>
      <c r="Q28" s="29"/>
    </row>
    <row r="29" spans="1:17" s="28" customFormat="1" ht="279" customHeight="1" thickBot="1" x14ac:dyDescent="0.45">
      <c r="A29" s="185"/>
      <c r="B29" s="186"/>
      <c r="C29" s="186"/>
      <c r="D29" s="186"/>
      <c r="E29" s="186"/>
      <c r="F29" s="186"/>
      <c r="G29" s="186"/>
      <c r="H29" s="186"/>
      <c r="I29" s="186"/>
      <c r="J29" s="187"/>
      <c r="Q29" s="29"/>
    </row>
    <row r="30" spans="1:17" x14ac:dyDescent="0.25">
      <c r="A30" s="10"/>
      <c r="B30" s="10"/>
      <c r="C30" s="10"/>
      <c r="D30" s="10"/>
      <c r="E30" s="10"/>
      <c r="F30" s="10"/>
      <c r="G30" s="10"/>
      <c r="H30" s="10"/>
      <c r="I30" s="10"/>
      <c r="J30" s="10"/>
    </row>
    <row r="31" spans="1:17" x14ac:dyDescent="0.25">
      <c r="A31" s="10"/>
      <c r="B31" s="10"/>
      <c r="C31" s="10"/>
      <c r="D31" s="10"/>
      <c r="E31" s="10"/>
      <c r="F31" s="10"/>
      <c r="G31" s="10"/>
      <c r="H31" s="10"/>
      <c r="I31" s="10"/>
      <c r="J31" s="10"/>
      <c r="O31" s="74"/>
    </row>
    <row r="32" spans="1:17" x14ac:dyDescent="0.25">
      <c r="A32" s="10"/>
      <c r="B32" s="10"/>
      <c r="C32" s="10"/>
      <c r="D32" s="10"/>
      <c r="E32" s="10"/>
      <c r="F32" s="10"/>
      <c r="G32" s="10"/>
      <c r="H32" s="10"/>
      <c r="I32" s="10"/>
      <c r="J32" s="10"/>
    </row>
    <row r="33" spans="1:15" x14ac:dyDescent="0.25">
      <c r="A33" s="10"/>
      <c r="B33" s="10"/>
      <c r="C33" s="10"/>
      <c r="D33" s="10"/>
      <c r="E33" s="10"/>
      <c r="F33" s="10"/>
      <c r="G33" s="10"/>
      <c r="H33" s="10"/>
      <c r="I33" s="10"/>
      <c r="J33" s="10"/>
    </row>
    <row r="34" spans="1:15" x14ac:dyDescent="0.25">
      <c r="A34" s="10"/>
      <c r="B34" s="10"/>
      <c r="C34" s="10"/>
      <c r="D34" s="10"/>
      <c r="E34" s="10"/>
      <c r="F34" s="10"/>
      <c r="G34" s="10"/>
      <c r="H34" s="10"/>
      <c r="I34" s="10"/>
      <c r="J34" s="10"/>
    </row>
    <row r="35" spans="1:15" x14ac:dyDescent="0.25">
      <c r="A35" s="10"/>
      <c r="B35" s="10"/>
      <c r="C35" s="10"/>
      <c r="D35" s="10"/>
      <c r="E35" s="10"/>
      <c r="F35" s="10"/>
      <c r="G35" s="10"/>
      <c r="H35" s="10"/>
      <c r="I35" s="10"/>
      <c r="J35" s="10"/>
    </row>
    <row r="36" spans="1:15" x14ac:dyDescent="0.25">
      <c r="A36" s="10"/>
      <c r="B36" s="10"/>
      <c r="C36" s="10"/>
      <c r="D36" s="10"/>
      <c r="E36" s="10"/>
      <c r="F36" s="10"/>
      <c r="G36" s="10"/>
      <c r="H36" s="10"/>
      <c r="I36" s="10"/>
      <c r="J36" s="10"/>
    </row>
    <row r="37" spans="1:15" x14ac:dyDescent="0.25">
      <c r="A37" s="10"/>
      <c r="B37" s="10"/>
      <c r="C37" s="10"/>
      <c r="D37" s="10"/>
      <c r="E37" s="10"/>
      <c r="F37" s="10"/>
      <c r="G37" s="10"/>
      <c r="H37" s="10"/>
      <c r="I37" s="10"/>
      <c r="J37" s="10"/>
    </row>
    <row r="38" spans="1:15" x14ac:dyDescent="0.25">
      <c r="A38" s="10"/>
      <c r="B38" s="10"/>
      <c r="C38" s="10"/>
      <c r="D38" s="10"/>
      <c r="E38" s="10"/>
      <c r="F38" s="10"/>
      <c r="G38" s="10"/>
      <c r="H38" s="10"/>
      <c r="I38" s="10"/>
      <c r="J38" s="10"/>
    </row>
    <row r="39" spans="1:15" x14ac:dyDescent="0.25">
      <c r="A39" s="10"/>
      <c r="B39" s="10"/>
      <c r="C39" s="10"/>
      <c r="D39" s="10"/>
      <c r="E39" s="10"/>
      <c r="F39" s="10"/>
      <c r="G39" s="10"/>
      <c r="H39" s="10"/>
      <c r="I39" s="10"/>
      <c r="J39" s="10"/>
      <c r="O39" s="76"/>
    </row>
    <row r="40" spans="1:15" x14ac:dyDescent="0.25">
      <c r="A40" s="10"/>
      <c r="B40" s="10"/>
      <c r="C40" s="10"/>
      <c r="D40" s="10"/>
      <c r="E40" s="10"/>
      <c r="F40" s="10"/>
      <c r="G40" s="10"/>
      <c r="H40" s="10"/>
      <c r="I40" s="10"/>
      <c r="J40" s="10"/>
    </row>
    <row r="41" spans="1:15" x14ac:dyDescent="0.25">
      <c r="A41" s="10"/>
      <c r="B41" s="10"/>
      <c r="C41" s="10"/>
      <c r="D41" s="10"/>
      <c r="E41" s="10"/>
      <c r="F41" s="10"/>
      <c r="G41" s="10"/>
      <c r="H41" s="10"/>
      <c r="I41" s="10"/>
      <c r="J41" s="10"/>
    </row>
    <row r="42" spans="1:15" x14ac:dyDescent="0.25">
      <c r="A42" s="10"/>
      <c r="B42" s="10"/>
      <c r="C42" s="10"/>
      <c r="D42" s="10"/>
      <c r="E42" s="10"/>
      <c r="F42" s="10"/>
      <c r="G42" s="10"/>
      <c r="H42" s="10"/>
      <c r="I42" s="10"/>
      <c r="J42" s="10"/>
    </row>
    <row r="43" spans="1:15" x14ac:dyDescent="0.25">
      <c r="A43" s="10"/>
      <c r="B43" s="10"/>
      <c r="C43" s="10"/>
      <c r="D43" s="10"/>
      <c r="E43" s="10"/>
      <c r="F43" s="10"/>
      <c r="G43" s="10"/>
      <c r="H43" s="10"/>
      <c r="I43" s="10"/>
      <c r="J43" s="10"/>
    </row>
    <row r="44" spans="1:15" x14ac:dyDescent="0.25">
      <c r="A44" s="10"/>
      <c r="B44" s="10"/>
      <c r="C44" s="10"/>
      <c r="D44" s="10"/>
      <c r="E44" s="10"/>
      <c r="F44" s="10"/>
      <c r="G44" s="10"/>
      <c r="H44" s="10"/>
      <c r="I44" s="10"/>
      <c r="J44" s="10"/>
    </row>
    <row r="45" spans="1:15" x14ac:dyDescent="0.25">
      <c r="A45" s="10"/>
      <c r="B45" s="10"/>
      <c r="C45" s="10"/>
      <c r="D45" s="10"/>
      <c r="E45" s="10"/>
      <c r="F45" s="10"/>
      <c r="G45" s="10"/>
      <c r="H45" s="10"/>
      <c r="I45" s="10"/>
      <c r="J45" s="10"/>
    </row>
    <row r="48" spans="1:15" x14ac:dyDescent="0.25">
      <c r="N48" s="31"/>
    </row>
    <row r="50" spans="3:9" x14ac:dyDescent="0.25">
      <c r="I50" s="31"/>
    </row>
    <row r="55" spans="3:9" x14ac:dyDescent="0.25">
      <c r="C55"/>
      <c r="D55"/>
    </row>
    <row r="56" spans="3:9" x14ac:dyDescent="0.25">
      <c r="C56"/>
      <c r="D56"/>
    </row>
    <row r="57" spans="3:9" x14ac:dyDescent="0.25">
      <c r="C57"/>
      <c r="D57"/>
    </row>
  </sheetData>
  <mergeCells count="45">
    <mergeCell ref="A27:J27"/>
    <mergeCell ref="A28:J29"/>
    <mergeCell ref="A22:J22"/>
    <mergeCell ref="E23:F23"/>
    <mergeCell ref="G23:H23"/>
    <mergeCell ref="E24:F24"/>
    <mergeCell ref="G24:H24"/>
    <mergeCell ref="E25:F25"/>
    <mergeCell ref="G25:H25"/>
    <mergeCell ref="E26:F26"/>
    <mergeCell ref="G26:H26"/>
    <mergeCell ref="A17:J17"/>
    <mergeCell ref="A18:J18"/>
    <mergeCell ref="A19:A21"/>
    <mergeCell ref="B19:H20"/>
    <mergeCell ref="I19:J19"/>
    <mergeCell ref="I20:J20"/>
    <mergeCell ref="B21:H21"/>
    <mergeCell ref="I21:J21"/>
    <mergeCell ref="B14:F14"/>
    <mergeCell ref="H14:J14"/>
    <mergeCell ref="A15:A16"/>
    <mergeCell ref="B15:C16"/>
    <mergeCell ref="D15:E16"/>
    <mergeCell ref="F15:F16"/>
    <mergeCell ref="G15:G16"/>
    <mergeCell ref="B11:F11"/>
    <mergeCell ref="H11:J11"/>
    <mergeCell ref="B12:F12"/>
    <mergeCell ref="H12:J12"/>
    <mergeCell ref="B13:F13"/>
    <mergeCell ref="H13:J13"/>
    <mergeCell ref="A6:J6"/>
    <mergeCell ref="B7:H7"/>
    <mergeCell ref="B8:H8"/>
    <mergeCell ref="A9:J9"/>
    <mergeCell ref="B10:F10"/>
    <mergeCell ref="H10:J10"/>
    <mergeCell ref="A1:J1"/>
    <mergeCell ref="A2:A4"/>
    <mergeCell ref="B2:H3"/>
    <mergeCell ref="I2:J2"/>
    <mergeCell ref="I3:J3"/>
    <mergeCell ref="B4:H4"/>
    <mergeCell ref="I4:J4"/>
  </mergeCells>
  <dataValidations count="3">
    <dataValidation type="list" allowBlank="1" showInputMessage="1" showErrorMessage="1" sqref="J7">
      <formula1>P1:P3</formula1>
    </dataValidation>
    <dataValidation allowBlank="1" showInputMessage="1" showErrorMessage="1" errorTitle="Seleccionar un valor de la lista" sqref="E24:E26"/>
    <dataValidation type="list" allowBlank="1" showInputMessage="1" showErrorMessage="1" sqref="J8">
      <formula1>$P$4:$P$5</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
  <sheetViews>
    <sheetView topLeftCell="A22" workbookViewId="0">
      <selection activeCell="A27" sqref="A27:J28"/>
    </sheetView>
  </sheetViews>
  <sheetFormatPr baseColWidth="10" defaultRowHeight="15" x14ac:dyDescent="0.25"/>
  <cols>
    <col min="1" max="1" width="20.5703125" style="2" customWidth="1"/>
    <col min="2" max="5" width="11.42578125" style="2" customWidth="1"/>
    <col min="6" max="6" width="25.140625" style="2" customWidth="1"/>
    <col min="7" max="7" width="20.85546875" style="2" customWidth="1"/>
    <col min="8" max="8" width="12.7109375" style="2" customWidth="1"/>
    <col min="9" max="9" width="21.5703125" style="2" customWidth="1"/>
    <col min="10" max="10" width="45.140625" style="2" customWidth="1"/>
    <col min="11" max="13" width="11.42578125" style="2" hidden="1" customWidth="1"/>
    <col min="14" max="14" width="0.7109375" style="2" customWidth="1"/>
    <col min="15" max="15" width="11.42578125" style="2" hidden="1" customWidth="1"/>
    <col min="16" max="16384" width="11.42578125" style="2"/>
  </cols>
  <sheetData>
    <row r="1" spans="1:18" ht="15.75" thickBot="1" x14ac:dyDescent="0.3">
      <c r="A1" s="133"/>
      <c r="B1" s="134"/>
      <c r="C1" s="134"/>
      <c r="D1" s="134"/>
      <c r="E1" s="134"/>
      <c r="F1" s="134"/>
      <c r="G1" s="134"/>
      <c r="H1" s="134"/>
      <c r="I1" s="134"/>
      <c r="J1" s="135"/>
      <c r="K1" s="1" t="s">
        <v>0</v>
      </c>
      <c r="L1" s="1" t="s">
        <v>1</v>
      </c>
      <c r="M1" s="1" t="s">
        <v>2</v>
      </c>
      <c r="P1" s="3" t="s">
        <v>57</v>
      </c>
    </row>
    <row r="2" spans="1:18" ht="24.6" customHeight="1" x14ac:dyDescent="0.25">
      <c r="A2" s="136"/>
      <c r="B2" s="139" t="s">
        <v>3</v>
      </c>
      <c r="C2" s="140"/>
      <c r="D2" s="140"/>
      <c r="E2" s="140"/>
      <c r="F2" s="140"/>
      <c r="G2" s="140"/>
      <c r="H2" s="141"/>
      <c r="I2" s="145" t="s">
        <v>4</v>
      </c>
      <c r="J2" s="146"/>
      <c r="K2" s="1" t="s">
        <v>5</v>
      </c>
      <c r="L2" s="1" t="s">
        <v>6</v>
      </c>
      <c r="M2" s="1" t="s">
        <v>7</v>
      </c>
      <c r="P2" s="3" t="s">
        <v>17</v>
      </c>
    </row>
    <row r="3" spans="1:18" ht="24.6" customHeight="1" x14ac:dyDescent="0.25">
      <c r="A3" s="137"/>
      <c r="B3" s="142"/>
      <c r="C3" s="143"/>
      <c r="D3" s="143"/>
      <c r="E3" s="143"/>
      <c r="F3" s="143"/>
      <c r="G3" s="143"/>
      <c r="H3" s="144"/>
      <c r="I3" s="147" t="s">
        <v>58</v>
      </c>
      <c r="J3" s="148"/>
      <c r="K3" s="1" t="s">
        <v>9</v>
      </c>
      <c r="L3" s="1"/>
      <c r="M3" s="1" t="s">
        <v>10</v>
      </c>
      <c r="P3" s="3" t="s">
        <v>59</v>
      </c>
    </row>
    <row r="4" spans="1:18" ht="24.6" customHeight="1" thickBot="1" x14ac:dyDescent="0.3">
      <c r="A4" s="138"/>
      <c r="B4" s="149" t="s">
        <v>11</v>
      </c>
      <c r="C4" s="150"/>
      <c r="D4" s="150"/>
      <c r="E4" s="150"/>
      <c r="F4" s="150"/>
      <c r="G4" s="150"/>
      <c r="H4" s="151"/>
      <c r="I4" s="152" t="s">
        <v>12</v>
      </c>
      <c r="J4" s="153"/>
      <c r="M4" s="1" t="s">
        <v>13</v>
      </c>
      <c r="P4" s="3" t="s">
        <v>1</v>
      </c>
    </row>
    <row r="5" spans="1:18" ht="13.35" customHeight="1" thickBot="1" x14ac:dyDescent="0.3">
      <c r="A5" s="4"/>
      <c r="B5" s="5"/>
      <c r="C5" s="5"/>
      <c r="D5" s="5"/>
      <c r="E5" s="5"/>
      <c r="F5" s="5"/>
      <c r="G5" s="5"/>
      <c r="H5" s="5"/>
      <c r="I5" s="5"/>
      <c r="J5" s="6"/>
      <c r="M5" s="1"/>
      <c r="P5" s="3" t="s">
        <v>6</v>
      </c>
    </row>
    <row r="6" spans="1:18" ht="27" customHeight="1" thickBot="1" x14ac:dyDescent="0.3">
      <c r="A6" s="154" t="s">
        <v>14</v>
      </c>
      <c r="B6" s="155"/>
      <c r="C6" s="155"/>
      <c r="D6" s="155"/>
      <c r="E6" s="155"/>
      <c r="F6" s="155"/>
      <c r="G6" s="155"/>
      <c r="H6" s="155"/>
      <c r="I6" s="155"/>
      <c r="J6" s="156"/>
    </row>
    <row r="7" spans="1:18" s="10" customFormat="1" ht="34.35" customHeight="1" x14ac:dyDescent="0.25">
      <c r="A7" s="7" t="s">
        <v>15</v>
      </c>
      <c r="B7" s="112" t="s">
        <v>103</v>
      </c>
      <c r="C7" s="112"/>
      <c r="D7" s="112"/>
      <c r="E7" s="112"/>
      <c r="F7" s="112"/>
      <c r="G7" s="112"/>
      <c r="H7" s="112"/>
      <c r="I7" s="8" t="s">
        <v>16</v>
      </c>
      <c r="J7" s="9" t="s">
        <v>17</v>
      </c>
      <c r="M7" s="11"/>
    </row>
    <row r="8" spans="1:18" s="10" customFormat="1" ht="47.25" customHeight="1" thickBot="1" x14ac:dyDescent="0.3">
      <c r="A8" s="12" t="s">
        <v>18</v>
      </c>
      <c r="B8" s="172" t="s">
        <v>60</v>
      </c>
      <c r="C8" s="173"/>
      <c r="D8" s="173"/>
      <c r="E8" s="173"/>
      <c r="F8" s="173"/>
      <c r="G8" s="173"/>
      <c r="H8" s="174"/>
      <c r="I8" s="13" t="s">
        <v>20</v>
      </c>
      <c r="J8" s="14" t="s">
        <v>1</v>
      </c>
      <c r="M8" s="11"/>
    </row>
    <row r="9" spans="1:18" ht="15.75" thickBot="1" x14ac:dyDescent="0.3">
      <c r="A9" s="116"/>
      <c r="B9" s="117"/>
      <c r="C9" s="117"/>
      <c r="D9" s="117"/>
      <c r="E9" s="117"/>
      <c r="F9" s="117"/>
      <c r="G9" s="117"/>
      <c r="H9" s="117"/>
      <c r="I9" s="117"/>
      <c r="J9" s="118"/>
    </row>
    <row r="10" spans="1:18" ht="69.95" customHeight="1" x14ac:dyDescent="0.25">
      <c r="A10" s="7" t="s">
        <v>21</v>
      </c>
      <c r="B10" s="119" t="s">
        <v>61</v>
      </c>
      <c r="C10" s="120"/>
      <c r="D10" s="120"/>
      <c r="E10" s="120"/>
      <c r="F10" s="121"/>
      <c r="G10" s="8" t="s">
        <v>22</v>
      </c>
      <c r="H10" s="119" t="s">
        <v>62</v>
      </c>
      <c r="I10" s="120"/>
      <c r="J10" s="122"/>
    </row>
    <row r="11" spans="1:18" ht="110.25" customHeight="1" x14ac:dyDescent="0.25">
      <c r="A11" s="15" t="s">
        <v>24</v>
      </c>
      <c r="B11" s="123" t="s">
        <v>25</v>
      </c>
      <c r="C11" s="124"/>
      <c r="D11" s="124"/>
      <c r="E11" s="124"/>
      <c r="F11" s="125"/>
      <c r="G11" s="16" t="s">
        <v>26</v>
      </c>
      <c r="H11" s="195" t="s">
        <v>63</v>
      </c>
      <c r="I11" s="196"/>
      <c r="J11" s="197"/>
    </row>
    <row r="12" spans="1:18" ht="103.7" customHeight="1" x14ac:dyDescent="0.25">
      <c r="A12" s="15" t="s">
        <v>27</v>
      </c>
      <c r="B12" s="123" t="s">
        <v>64</v>
      </c>
      <c r="C12" s="124"/>
      <c r="D12" s="124"/>
      <c r="E12" s="124"/>
      <c r="F12" s="125"/>
      <c r="G12" s="16" t="s">
        <v>28</v>
      </c>
      <c r="H12" s="123" t="s">
        <v>65</v>
      </c>
      <c r="I12" s="124"/>
      <c r="J12" s="126"/>
    </row>
    <row r="13" spans="1:18" ht="57" customHeight="1" x14ac:dyDescent="0.25">
      <c r="A13" s="15" t="s">
        <v>29</v>
      </c>
      <c r="B13" s="123" t="s">
        <v>66</v>
      </c>
      <c r="C13" s="124"/>
      <c r="D13" s="124"/>
      <c r="E13" s="124"/>
      <c r="F13" s="125"/>
      <c r="G13" s="16" t="s">
        <v>31</v>
      </c>
      <c r="H13" s="175" t="s">
        <v>32</v>
      </c>
      <c r="I13" s="175"/>
      <c r="J13" s="176"/>
    </row>
    <row r="14" spans="1:18" ht="57" customHeight="1" x14ac:dyDescent="0.25">
      <c r="A14" s="15" t="s">
        <v>33</v>
      </c>
      <c r="B14" s="123" t="s">
        <v>67</v>
      </c>
      <c r="C14" s="124"/>
      <c r="D14" s="124"/>
      <c r="E14" s="124"/>
      <c r="F14" s="125"/>
      <c r="G14" s="16" t="s">
        <v>35</v>
      </c>
      <c r="H14" s="175" t="s">
        <v>108</v>
      </c>
      <c r="I14" s="175"/>
      <c r="J14" s="176"/>
      <c r="P14" s="10"/>
      <c r="Q14" s="10"/>
      <c r="R14" s="10"/>
    </row>
    <row r="15" spans="1:18" ht="35.25" customHeight="1" x14ac:dyDescent="0.25">
      <c r="A15" s="157" t="s">
        <v>36</v>
      </c>
      <c r="B15" s="198">
        <v>0.72</v>
      </c>
      <c r="C15" s="177"/>
      <c r="D15" s="160" t="s">
        <v>37</v>
      </c>
      <c r="E15" s="160"/>
      <c r="F15" s="199">
        <v>0.75</v>
      </c>
      <c r="G15" s="162" t="s">
        <v>38</v>
      </c>
      <c r="H15" s="17" t="s">
        <v>39</v>
      </c>
      <c r="I15" s="17" t="s">
        <v>40</v>
      </c>
      <c r="J15" s="18" t="s">
        <v>41</v>
      </c>
      <c r="P15" s="19"/>
      <c r="Q15" s="19"/>
      <c r="R15" s="19"/>
    </row>
    <row r="16" spans="1:18" ht="54" customHeight="1" x14ac:dyDescent="0.25">
      <c r="A16" s="157"/>
      <c r="B16" s="178"/>
      <c r="C16" s="178"/>
      <c r="D16" s="160"/>
      <c r="E16" s="160"/>
      <c r="F16" s="175"/>
      <c r="G16" s="163"/>
      <c r="H16" s="20" t="s">
        <v>68</v>
      </c>
      <c r="I16" s="21" t="s">
        <v>69</v>
      </c>
      <c r="J16" s="22" t="s">
        <v>70</v>
      </c>
      <c r="P16" s="19"/>
      <c r="Q16" s="19"/>
      <c r="R16" s="19"/>
    </row>
    <row r="17" spans="1:17" ht="15.75" thickBot="1" x14ac:dyDescent="0.3">
      <c r="A17" s="130"/>
      <c r="B17" s="131"/>
      <c r="C17" s="131"/>
      <c r="D17" s="131"/>
      <c r="E17" s="131"/>
      <c r="F17" s="131"/>
      <c r="G17" s="131"/>
      <c r="H17" s="131"/>
      <c r="I17" s="131"/>
      <c r="J17" s="132"/>
    </row>
    <row r="18" spans="1:17" x14ac:dyDescent="0.25">
      <c r="A18" s="33"/>
      <c r="B18" s="34"/>
      <c r="C18" s="34"/>
      <c r="D18" s="34"/>
      <c r="E18" s="34"/>
      <c r="F18" s="34"/>
      <c r="G18" s="34"/>
      <c r="H18" s="34"/>
      <c r="I18" s="34"/>
      <c r="J18" s="35"/>
    </row>
    <row r="19" spans="1:17" ht="15.75" thickBot="1" x14ac:dyDescent="0.3">
      <c r="A19" s="33"/>
      <c r="B19" s="34"/>
      <c r="C19" s="34"/>
      <c r="D19" s="34"/>
      <c r="E19" s="34"/>
      <c r="F19" s="34"/>
      <c r="G19" s="34"/>
      <c r="H19" s="34"/>
      <c r="I19" s="34"/>
      <c r="J19" s="35"/>
    </row>
    <row r="20" spans="1:17" ht="15.75" thickBot="1" x14ac:dyDescent="0.3">
      <c r="A20" s="164"/>
      <c r="B20" s="165"/>
      <c r="C20" s="165"/>
      <c r="D20" s="165"/>
      <c r="E20" s="165"/>
      <c r="F20" s="165"/>
      <c r="G20" s="165"/>
      <c r="H20" s="165"/>
      <c r="I20" s="165"/>
      <c r="J20" s="166"/>
    </row>
    <row r="21" spans="1:17" ht="28.5" x14ac:dyDescent="0.25">
      <c r="A21" s="136"/>
      <c r="B21" s="139" t="s">
        <v>3</v>
      </c>
      <c r="C21" s="140"/>
      <c r="D21" s="140"/>
      <c r="E21" s="140"/>
      <c r="F21" s="140"/>
      <c r="G21" s="140"/>
      <c r="H21" s="141"/>
      <c r="I21" s="145" t="s">
        <v>4</v>
      </c>
      <c r="J21" s="146"/>
      <c r="K21" s="1" t="s">
        <v>5</v>
      </c>
      <c r="L21" s="1" t="s">
        <v>6</v>
      </c>
      <c r="M21" s="1" t="s">
        <v>7</v>
      </c>
      <c r="P21" s="3" t="s">
        <v>17</v>
      </c>
    </row>
    <row r="22" spans="1:17" ht="28.5" x14ac:dyDescent="0.25">
      <c r="A22" s="137"/>
      <c r="B22" s="142"/>
      <c r="C22" s="143"/>
      <c r="D22" s="143"/>
      <c r="E22" s="143"/>
      <c r="F22" s="143"/>
      <c r="G22" s="143"/>
      <c r="H22" s="144"/>
      <c r="I22" s="147" t="s">
        <v>45</v>
      </c>
      <c r="J22" s="148"/>
      <c r="K22" s="1" t="s">
        <v>9</v>
      </c>
      <c r="L22" s="1"/>
      <c r="M22" s="1" t="s">
        <v>10</v>
      </c>
      <c r="P22" s="3" t="s">
        <v>59</v>
      </c>
    </row>
    <row r="23" spans="1:17" ht="16.5" thickBot="1" x14ac:dyDescent="0.3">
      <c r="A23" s="138"/>
      <c r="B23" s="149" t="s">
        <v>11</v>
      </c>
      <c r="C23" s="150"/>
      <c r="D23" s="150"/>
      <c r="E23" s="150"/>
      <c r="F23" s="150"/>
      <c r="G23" s="150"/>
      <c r="H23" s="151"/>
      <c r="I23" s="152" t="s">
        <v>12</v>
      </c>
      <c r="J23" s="153"/>
      <c r="M23" s="1" t="s">
        <v>13</v>
      </c>
      <c r="P23" s="3" t="s">
        <v>1</v>
      </c>
    </row>
    <row r="24" spans="1:17" ht="16.5" thickBot="1" x14ac:dyDescent="0.3">
      <c r="A24" s="188" t="s">
        <v>46</v>
      </c>
      <c r="B24" s="189"/>
      <c r="C24" s="189"/>
      <c r="D24" s="189"/>
      <c r="E24" s="189"/>
      <c r="F24" s="189"/>
      <c r="G24" s="189"/>
      <c r="H24" s="189"/>
      <c r="I24" s="189"/>
      <c r="J24" s="190"/>
    </row>
    <row r="25" spans="1:17" ht="38.25" x14ac:dyDescent="0.25">
      <c r="A25" s="23" t="s">
        <v>47</v>
      </c>
      <c r="B25" s="24" t="s">
        <v>37</v>
      </c>
      <c r="C25" s="24" t="s">
        <v>48</v>
      </c>
      <c r="D25" s="25" t="s">
        <v>49</v>
      </c>
      <c r="E25" s="170" t="s">
        <v>50</v>
      </c>
      <c r="F25" s="171"/>
      <c r="G25" s="170" t="s">
        <v>51</v>
      </c>
      <c r="H25" s="171"/>
      <c r="I25" s="26" t="s">
        <v>52</v>
      </c>
      <c r="J25" s="27" t="s">
        <v>53</v>
      </c>
    </row>
    <row r="26" spans="1:17" ht="93.75" customHeight="1" x14ac:dyDescent="0.25">
      <c r="A26" s="36" t="s">
        <v>54</v>
      </c>
      <c r="B26" s="37">
        <v>0.75</v>
      </c>
      <c r="C26" s="38">
        <v>0.72</v>
      </c>
      <c r="D26" s="37">
        <f>+C26/B26</f>
        <v>0.96</v>
      </c>
      <c r="E26" s="201" t="s">
        <v>143</v>
      </c>
      <c r="F26" s="202"/>
      <c r="G26" s="203" t="s">
        <v>71</v>
      </c>
      <c r="H26" s="203"/>
      <c r="I26" s="39" t="s">
        <v>72</v>
      </c>
      <c r="J26" s="40" t="s">
        <v>137</v>
      </c>
      <c r="K26" s="32" t="s">
        <v>73</v>
      </c>
      <c r="L26" s="32" t="s">
        <v>74</v>
      </c>
      <c r="M26" s="32" t="s">
        <v>75</v>
      </c>
      <c r="Q26" s="76"/>
    </row>
    <row r="27" spans="1:17" x14ac:dyDescent="0.25">
      <c r="A27" s="200"/>
      <c r="B27" s="200"/>
      <c r="C27" s="200"/>
      <c r="D27" s="200"/>
      <c r="E27" s="200"/>
      <c r="F27" s="200"/>
      <c r="G27" s="200"/>
      <c r="H27" s="200"/>
      <c r="I27" s="200"/>
      <c r="J27" s="200"/>
      <c r="K27" s="41"/>
      <c r="L27" s="41"/>
      <c r="M27" s="41"/>
    </row>
    <row r="28" spans="1:17" ht="252" customHeight="1" x14ac:dyDescent="0.25">
      <c r="A28" s="200"/>
      <c r="B28" s="200"/>
      <c r="C28" s="200"/>
      <c r="D28" s="200"/>
      <c r="E28" s="200"/>
      <c r="F28" s="200"/>
      <c r="G28" s="200"/>
      <c r="H28" s="200"/>
      <c r="I28" s="200"/>
      <c r="J28" s="200"/>
      <c r="K28" s="41"/>
      <c r="L28" s="41"/>
      <c r="M28" s="41"/>
    </row>
    <row r="29" spans="1:17" x14ac:dyDescent="0.25">
      <c r="A29" s="42"/>
      <c r="B29" s="43"/>
      <c r="C29" s="44"/>
      <c r="D29" s="43"/>
      <c r="E29" s="45"/>
      <c r="F29" s="45"/>
      <c r="G29" s="46"/>
      <c r="H29" s="46"/>
      <c r="I29" s="42"/>
      <c r="J29" s="47"/>
      <c r="K29" s="41"/>
      <c r="L29" s="41"/>
      <c r="M29" s="41"/>
    </row>
    <row r="30" spans="1:17" x14ac:dyDescent="0.25">
      <c r="A30" s="42"/>
      <c r="B30" s="43"/>
      <c r="C30" s="44"/>
      <c r="D30" s="43"/>
      <c r="E30" s="45"/>
      <c r="F30" s="45"/>
      <c r="G30" s="46"/>
      <c r="H30" s="46"/>
      <c r="I30" s="42"/>
      <c r="J30" s="47"/>
      <c r="K30" s="41"/>
      <c r="L30" s="41"/>
      <c r="M30" s="41"/>
    </row>
    <row r="31" spans="1:17" x14ac:dyDescent="0.25">
      <c r="A31" s="42"/>
      <c r="B31" s="43"/>
      <c r="C31" s="44"/>
      <c r="D31" s="43"/>
      <c r="E31" s="45"/>
      <c r="F31" s="45"/>
      <c r="G31" s="46"/>
      <c r="H31" s="46"/>
      <c r="I31" s="42"/>
      <c r="J31" s="47"/>
      <c r="K31" s="41"/>
      <c r="L31" s="41"/>
      <c r="M31" s="41"/>
    </row>
    <row r="32" spans="1:17" x14ac:dyDescent="0.25">
      <c r="A32" s="42"/>
      <c r="B32" s="43"/>
      <c r="C32" s="44"/>
      <c r="D32" s="43"/>
      <c r="E32" s="45"/>
      <c r="F32" s="45"/>
      <c r="G32" s="46"/>
      <c r="H32" s="46"/>
      <c r="I32" s="42"/>
      <c r="J32" s="47"/>
      <c r="K32" s="41"/>
      <c r="L32" s="41"/>
      <c r="M32" s="41"/>
    </row>
    <row r="33" spans="1:13" x14ac:dyDescent="0.25">
      <c r="A33" s="42"/>
      <c r="B33" s="43"/>
      <c r="C33" s="44"/>
      <c r="D33" s="43"/>
      <c r="E33" s="45"/>
      <c r="F33" s="45"/>
      <c r="G33" s="46"/>
      <c r="H33" s="46"/>
      <c r="I33" s="42"/>
      <c r="J33" s="47"/>
      <c r="K33" s="41"/>
      <c r="L33" s="41"/>
      <c r="M33" s="41"/>
    </row>
    <row r="34" spans="1:13" x14ac:dyDescent="0.25">
      <c r="A34" s="42"/>
      <c r="B34" s="43"/>
      <c r="C34" s="44"/>
      <c r="D34" s="43"/>
      <c r="E34" s="45"/>
      <c r="F34" s="45"/>
      <c r="G34" s="46"/>
      <c r="H34" s="46"/>
      <c r="I34" s="42"/>
      <c r="J34" s="47"/>
      <c r="K34" s="41"/>
      <c r="L34" s="41"/>
      <c r="M34" s="41"/>
    </row>
    <row r="35" spans="1:13" x14ac:dyDescent="0.25">
      <c r="A35" s="42"/>
      <c r="B35" s="43"/>
      <c r="C35" s="44"/>
      <c r="D35" s="43"/>
      <c r="E35" s="45"/>
      <c r="F35" s="45"/>
      <c r="G35" s="46"/>
      <c r="H35" s="46"/>
      <c r="I35" s="42"/>
      <c r="J35" s="47"/>
      <c r="K35" s="41"/>
      <c r="L35" s="41"/>
      <c r="M35" s="41"/>
    </row>
    <row r="36" spans="1:13" x14ac:dyDescent="0.25">
      <c r="A36" s="42"/>
      <c r="B36" s="43"/>
      <c r="C36" s="44"/>
      <c r="D36" s="43"/>
      <c r="E36" s="45"/>
      <c r="F36" s="45"/>
      <c r="G36" s="46"/>
      <c r="H36" s="46"/>
      <c r="I36" s="42"/>
      <c r="J36" s="47"/>
      <c r="K36" s="41"/>
      <c r="L36" s="41"/>
      <c r="M36" s="41"/>
    </row>
    <row r="37" spans="1:13" x14ac:dyDescent="0.25">
      <c r="A37" s="42"/>
      <c r="B37" s="43"/>
      <c r="C37" s="44"/>
      <c r="D37" s="43"/>
      <c r="E37" s="45"/>
      <c r="F37" s="45"/>
      <c r="G37" s="46"/>
      <c r="H37" s="46"/>
      <c r="I37" s="42"/>
      <c r="J37" s="47"/>
      <c r="K37" s="41"/>
      <c r="L37" s="41"/>
      <c r="M37" s="41"/>
    </row>
    <row r="38" spans="1:13" x14ac:dyDescent="0.25">
      <c r="A38" s="42"/>
      <c r="B38" s="43"/>
      <c r="C38" s="44"/>
      <c r="D38" s="43"/>
      <c r="E38" s="45"/>
      <c r="F38" s="45"/>
      <c r="G38" s="46"/>
      <c r="H38" s="46"/>
      <c r="I38" s="42"/>
      <c r="J38" s="47"/>
      <c r="K38" s="41"/>
      <c r="L38" s="41"/>
      <c r="M38" s="41"/>
    </row>
    <row r="39" spans="1:13" x14ac:dyDescent="0.25">
      <c r="A39" s="42"/>
      <c r="B39" s="43"/>
      <c r="C39" s="44"/>
      <c r="D39" s="43"/>
      <c r="E39" s="45"/>
      <c r="F39" s="45"/>
      <c r="G39" s="46"/>
      <c r="H39" s="46"/>
      <c r="I39" s="42"/>
      <c r="J39" s="47"/>
      <c r="K39" s="41"/>
      <c r="L39" s="41"/>
      <c r="M39" s="41"/>
    </row>
  </sheetData>
  <mergeCells count="40">
    <mergeCell ref="A27:J28"/>
    <mergeCell ref="A24:J24"/>
    <mergeCell ref="E25:F25"/>
    <mergeCell ref="G25:H25"/>
    <mergeCell ref="E26:F26"/>
    <mergeCell ref="G26:H26"/>
    <mergeCell ref="A17:J17"/>
    <mergeCell ref="A20:J20"/>
    <mergeCell ref="A21:A23"/>
    <mergeCell ref="B21:H22"/>
    <mergeCell ref="I21:J21"/>
    <mergeCell ref="I22:J22"/>
    <mergeCell ref="B23:H23"/>
    <mergeCell ref="I23:J23"/>
    <mergeCell ref="B14:F14"/>
    <mergeCell ref="H14:J14"/>
    <mergeCell ref="A15:A16"/>
    <mergeCell ref="B15:C16"/>
    <mergeCell ref="D15:E16"/>
    <mergeCell ref="F15:F16"/>
    <mergeCell ref="G15:G16"/>
    <mergeCell ref="B11:F11"/>
    <mergeCell ref="H11:J11"/>
    <mergeCell ref="B12:F12"/>
    <mergeCell ref="H12:J12"/>
    <mergeCell ref="B13:F13"/>
    <mergeCell ref="H13:J13"/>
    <mergeCell ref="A6:J6"/>
    <mergeCell ref="B7:H7"/>
    <mergeCell ref="B8:H8"/>
    <mergeCell ref="A9:J9"/>
    <mergeCell ref="B10:F10"/>
    <mergeCell ref="H10:J10"/>
    <mergeCell ref="A1:J1"/>
    <mergeCell ref="A2:A4"/>
    <mergeCell ref="B2:H3"/>
    <mergeCell ref="I2:J2"/>
    <mergeCell ref="I3:J3"/>
    <mergeCell ref="B4:H4"/>
    <mergeCell ref="I4:J4"/>
  </mergeCells>
  <dataValidations count="3">
    <dataValidation type="list" allowBlank="1" showInputMessage="1" showErrorMessage="1" sqref="J8">
      <formula1>$P$4:$P$6</formula1>
    </dataValidation>
    <dataValidation allowBlank="1" showInputMessage="1" showErrorMessage="1" errorTitle="Seleccionar un valor de la lista" sqref="E29:E39 E26"/>
    <dataValidation type="list" allowBlank="1" showInputMessage="1" showErrorMessage="1" sqref="J7">
      <formula1>P2:P1048576</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topLeftCell="B27" workbookViewId="0">
      <selection activeCell="A27" sqref="A27:J28"/>
    </sheetView>
  </sheetViews>
  <sheetFormatPr baseColWidth="10" defaultRowHeight="15" x14ac:dyDescent="0.25"/>
  <cols>
    <col min="1" max="1" width="20.5703125" style="2" customWidth="1"/>
    <col min="2" max="3" width="11.42578125" style="2" customWidth="1"/>
    <col min="4" max="4" width="15.85546875" style="2" customWidth="1"/>
    <col min="5" max="5" width="11.42578125" style="2" customWidth="1"/>
    <col min="6" max="6" width="27.42578125" style="2" customWidth="1"/>
    <col min="7" max="7" width="20.7109375" style="2" customWidth="1"/>
    <col min="8" max="8" width="37.140625" style="2" customWidth="1"/>
    <col min="9" max="9" width="21.5703125" style="2" customWidth="1"/>
    <col min="10" max="10" width="24.42578125" style="2" customWidth="1"/>
    <col min="11" max="13" width="11.42578125" style="2" hidden="1" customWidth="1"/>
    <col min="14" max="16384" width="11.42578125" style="2"/>
  </cols>
  <sheetData>
    <row r="1" spans="1:18" ht="15.75" thickBot="1" x14ac:dyDescent="0.3">
      <c r="A1" s="133"/>
      <c r="B1" s="134"/>
      <c r="C1" s="134"/>
      <c r="D1" s="134"/>
      <c r="E1" s="134"/>
      <c r="F1" s="134"/>
      <c r="G1" s="134"/>
      <c r="H1" s="134"/>
      <c r="I1" s="134"/>
      <c r="J1" s="135"/>
      <c r="K1" s="1" t="s">
        <v>0</v>
      </c>
      <c r="L1" s="1" t="s">
        <v>1</v>
      </c>
      <c r="M1" s="1" t="s">
        <v>2</v>
      </c>
      <c r="P1" s="3"/>
    </row>
    <row r="2" spans="1:18" ht="24.6" customHeight="1" x14ac:dyDescent="0.25">
      <c r="A2" s="136"/>
      <c r="B2" s="139" t="s">
        <v>3</v>
      </c>
      <c r="C2" s="140"/>
      <c r="D2" s="140"/>
      <c r="E2" s="140"/>
      <c r="F2" s="140"/>
      <c r="G2" s="140"/>
      <c r="H2" s="141"/>
      <c r="I2" s="145" t="s">
        <v>4</v>
      </c>
      <c r="J2" s="146"/>
      <c r="K2" s="1" t="s">
        <v>5</v>
      </c>
      <c r="L2" s="1" t="s">
        <v>6</v>
      </c>
      <c r="M2" s="1" t="s">
        <v>7</v>
      </c>
      <c r="P2" s="3"/>
    </row>
    <row r="3" spans="1:18" ht="24.6" customHeight="1" x14ac:dyDescent="0.25">
      <c r="A3" s="137"/>
      <c r="B3" s="142"/>
      <c r="C3" s="143"/>
      <c r="D3" s="143"/>
      <c r="E3" s="143"/>
      <c r="F3" s="143"/>
      <c r="G3" s="143"/>
      <c r="H3" s="144"/>
      <c r="I3" s="147" t="s">
        <v>45</v>
      </c>
      <c r="J3" s="148"/>
      <c r="K3" s="1" t="s">
        <v>9</v>
      </c>
      <c r="L3" s="1"/>
      <c r="M3" s="1" t="s">
        <v>10</v>
      </c>
      <c r="P3" s="3"/>
    </row>
    <row r="4" spans="1:18" ht="24.6" customHeight="1" thickBot="1" x14ac:dyDescent="0.3">
      <c r="A4" s="138"/>
      <c r="B4" s="149" t="s">
        <v>11</v>
      </c>
      <c r="C4" s="150"/>
      <c r="D4" s="150"/>
      <c r="E4" s="150"/>
      <c r="F4" s="150"/>
      <c r="G4" s="150"/>
      <c r="H4" s="151"/>
      <c r="I4" s="152" t="s">
        <v>12</v>
      </c>
      <c r="J4" s="153"/>
      <c r="M4" s="1" t="s">
        <v>13</v>
      </c>
      <c r="P4" s="3"/>
    </row>
    <row r="5" spans="1:18" ht="13.35" customHeight="1" thickBot="1" x14ac:dyDescent="0.3">
      <c r="A5" s="4"/>
      <c r="B5" s="5"/>
      <c r="C5" s="5"/>
      <c r="D5" s="5"/>
      <c r="E5" s="5"/>
      <c r="F5" s="5"/>
      <c r="G5" s="5"/>
      <c r="H5" s="5"/>
      <c r="I5" s="5"/>
      <c r="J5" s="6"/>
      <c r="M5" s="1"/>
      <c r="P5" s="3"/>
    </row>
    <row r="6" spans="1:18" ht="27" customHeight="1" thickBot="1" x14ac:dyDescent="0.3">
      <c r="A6" s="154" t="s">
        <v>14</v>
      </c>
      <c r="B6" s="155"/>
      <c r="C6" s="155"/>
      <c r="D6" s="155"/>
      <c r="E6" s="155"/>
      <c r="F6" s="155"/>
      <c r="G6" s="155"/>
      <c r="H6" s="155"/>
      <c r="I6" s="155"/>
      <c r="J6" s="156"/>
    </row>
    <row r="7" spans="1:18" s="10" customFormat="1" ht="34.35" customHeight="1" x14ac:dyDescent="0.25">
      <c r="A7" s="7" t="s">
        <v>15</v>
      </c>
      <c r="B7" s="112" t="s">
        <v>110</v>
      </c>
      <c r="C7" s="112"/>
      <c r="D7" s="112"/>
      <c r="E7" s="112"/>
      <c r="F7" s="112"/>
      <c r="G7" s="112"/>
      <c r="H7" s="112"/>
      <c r="I7" s="8" t="s">
        <v>16</v>
      </c>
      <c r="J7" s="9" t="s">
        <v>59</v>
      </c>
      <c r="M7" s="11"/>
    </row>
    <row r="8" spans="1:18" s="10" customFormat="1" ht="34.35" customHeight="1" thickBot="1" x14ac:dyDescent="0.3">
      <c r="A8" s="12" t="s">
        <v>18</v>
      </c>
      <c r="B8" s="172" t="s">
        <v>76</v>
      </c>
      <c r="C8" s="173"/>
      <c r="D8" s="173"/>
      <c r="E8" s="173"/>
      <c r="F8" s="173"/>
      <c r="G8" s="173"/>
      <c r="H8" s="174"/>
      <c r="I8" s="13" t="s">
        <v>20</v>
      </c>
      <c r="J8" s="14" t="s">
        <v>1</v>
      </c>
      <c r="M8" s="11"/>
    </row>
    <row r="9" spans="1:18" ht="15.75" thickBot="1" x14ac:dyDescent="0.3">
      <c r="A9" s="116"/>
      <c r="B9" s="117"/>
      <c r="C9" s="117"/>
      <c r="D9" s="117"/>
      <c r="E9" s="117"/>
      <c r="F9" s="117"/>
      <c r="G9" s="117"/>
      <c r="H9" s="117"/>
      <c r="I9" s="117"/>
      <c r="J9" s="118"/>
    </row>
    <row r="10" spans="1:18" ht="69.95" customHeight="1" x14ac:dyDescent="0.25">
      <c r="A10" s="7" t="s">
        <v>21</v>
      </c>
      <c r="B10" s="119" t="s">
        <v>77</v>
      </c>
      <c r="C10" s="120"/>
      <c r="D10" s="120"/>
      <c r="E10" s="120"/>
      <c r="F10" s="121"/>
      <c r="G10" s="8" t="s">
        <v>22</v>
      </c>
      <c r="H10" s="119" t="s">
        <v>78</v>
      </c>
      <c r="I10" s="120"/>
      <c r="J10" s="122"/>
    </row>
    <row r="11" spans="1:18" ht="79.5" customHeight="1" x14ac:dyDescent="0.25">
      <c r="A11" s="15" t="s">
        <v>24</v>
      </c>
      <c r="B11" s="123" t="s">
        <v>25</v>
      </c>
      <c r="C11" s="124"/>
      <c r="D11" s="124"/>
      <c r="E11" s="124"/>
      <c r="F11" s="125"/>
      <c r="G11" s="16" t="s">
        <v>26</v>
      </c>
      <c r="H11" s="195" t="s">
        <v>79</v>
      </c>
      <c r="I11" s="196"/>
      <c r="J11" s="197"/>
    </row>
    <row r="12" spans="1:18" ht="103.7" customHeight="1" x14ac:dyDescent="0.25">
      <c r="A12" s="15" t="s">
        <v>27</v>
      </c>
      <c r="B12" s="123" t="s">
        <v>80</v>
      </c>
      <c r="C12" s="124"/>
      <c r="D12" s="124"/>
      <c r="E12" s="124"/>
      <c r="F12" s="125"/>
      <c r="G12" s="16" t="s">
        <v>28</v>
      </c>
      <c r="H12" s="127" t="s">
        <v>81</v>
      </c>
      <c r="I12" s="128"/>
      <c r="J12" s="129"/>
    </row>
    <row r="13" spans="1:18" ht="57" customHeight="1" x14ac:dyDescent="0.25">
      <c r="A13" s="15" t="s">
        <v>29</v>
      </c>
      <c r="B13" s="123" t="s">
        <v>82</v>
      </c>
      <c r="C13" s="124"/>
      <c r="D13" s="124"/>
      <c r="E13" s="124"/>
      <c r="F13" s="125"/>
      <c r="G13" s="16" t="s">
        <v>31</v>
      </c>
      <c r="H13" s="175" t="s">
        <v>83</v>
      </c>
      <c r="I13" s="175"/>
      <c r="J13" s="176"/>
    </row>
    <row r="14" spans="1:18" ht="57" customHeight="1" x14ac:dyDescent="0.25">
      <c r="A14" s="15" t="s">
        <v>33</v>
      </c>
      <c r="B14" s="123" t="s">
        <v>55</v>
      </c>
      <c r="C14" s="124"/>
      <c r="D14" s="124"/>
      <c r="E14" s="124"/>
      <c r="F14" s="125"/>
      <c r="G14" s="16" t="s">
        <v>35</v>
      </c>
      <c r="H14" s="175" t="s">
        <v>145</v>
      </c>
      <c r="I14" s="175"/>
      <c r="J14" s="176"/>
      <c r="P14" s="10"/>
      <c r="Q14" s="10"/>
      <c r="R14" s="10"/>
    </row>
    <row r="15" spans="1:18" ht="23.45" customHeight="1" x14ac:dyDescent="0.25">
      <c r="A15" s="157" t="s">
        <v>36</v>
      </c>
      <c r="B15" s="205">
        <v>0.8</v>
      </c>
      <c r="C15" s="206"/>
      <c r="D15" s="160" t="s">
        <v>37</v>
      </c>
      <c r="E15" s="160"/>
      <c r="F15" s="199">
        <v>0.95</v>
      </c>
      <c r="G15" s="162" t="s">
        <v>38</v>
      </c>
      <c r="H15" s="17" t="s">
        <v>39</v>
      </c>
      <c r="I15" s="17" t="s">
        <v>40</v>
      </c>
      <c r="J15" s="18" t="s">
        <v>41</v>
      </c>
      <c r="P15" s="19"/>
      <c r="Q15" s="19"/>
      <c r="R15" s="19"/>
    </row>
    <row r="16" spans="1:18" ht="54.6" customHeight="1" x14ac:dyDescent="0.25">
      <c r="A16" s="157"/>
      <c r="B16" s="207"/>
      <c r="C16" s="207"/>
      <c r="D16" s="160"/>
      <c r="E16" s="160"/>
      <c r="F16" s="175"/>
      <c r="G16" s="163"/>
      <c r="H16" s="20" t="s">
        <v>84</v>
      </c>
      <c r="I16" s="21" t="s">
        <v>85</v>
      </c>
      <c r="J16" s="22" t="s">
        <v>86</v>
      </c>
      <c r="P16" s="19"/>
      <c r="Q16" s="19"/>
      <c r="R16" s="19"/>
    </row>
    <row r="17" spans="1:18" ht="15.75" thickBot="1" x14ac:dyDescent="0.3">
      <c r="A17" s="130"/>
      <c r="B17" s="131"/>
      <c r="C17" s="131"/>
      <c r="D17" s="131"/>
      <c r="E17" s="131"/>
      <c r="F17" s="131"/>
      <c r="G17" s="131"/>
      <c r="H17" s="131"/>
      <c r="I17" s="131"/>
      <c r="J17" s="132"/>
    </row>
    <row r="18" spans="1:18" ht="15.75" thickBot="1" x14ac:dyDescent="0.3">
      <c r="A18" s="164"/>
      <c r="B18" s="165"/>
      <c r="C18" s="165"/>
      <c r="D18" s="165"/>
      <c r="E18" s="165"/>
      <c r="F18" s="165"/>
      <c r="G18" s="165"/>
      <c r="H18" s="165"/>
      <c r="I18" s="165"/>
      <c r="J18" s="166"/>
    </row>
    <row r="19" spans="1:18" ht="28.5" x14ac:dyDescent="0.25">
      <c r="A19" s="136"/>
      <c r="B19" s="139" t="s">
        <v>3</v>
      </c>
      <c r="C19" s="140"/>
      <c r="D19" s="140"/>
      <c r="E19" s="140"/>
      <c r="F19" s="140"/>
      <c r="G19" s="140"/>
      <c r="H19" s="141"/>
      <c r="I19" s="145" t="s">
        <v>4</v>
      </c>
      <c r="J19" s="146"/>
      <c r="K19" s="1" t="s">
        <v>5</v>
      </c>
      <c r="L19" s="1" t="s">
        <v>6</v>
      </c>
      <c r="M19" s="1" t="s">
        <v>7</v>
      </c>
      <c r="P19" s="3"/>
    </row>
    <row r="20" spans="1:18" ht="28.5" x14ac:dyDescent="0.25">
      <c r="A20" s="137"/>
      <c r="B20" s="142"/>
      <c r="C20" s="143"/>
      <c r="D20" s="143"/>
      <c r="E20" s="143"/>
      <c r="F20" s="143"/>
      <c r="G20" s="143"/>
      <c r="H20" s="144"/>
      <c r="I20" s="147" t="s">
        <v>58</v>
      </c>
      <c r="J20" s="148"/>
      <c r="K20" s="1" t="s">
        <v>9</v>
      </c>
      <c r="L20" s="1"/>
      <c r="M20" s="1" t="s">
        <v>10</v>
      </c>
      <c r="P20" s="3"/>
    </row>
    <row r="21" spans="1:18" ht="16.5" thickBot="1" x14ac:dyDescent="0.3">
      <c r="A21" s="138"/>
      <c r="B21" s="149" t="s">
        <v>11</v>
      </c>
      <c r="C21" s="150"/>
      <c r="D21" s="150"/>
      <c r="E21" s="150"/>
      <c r="F21" s="150"/>
      <c r="G21" s="150"/>
      <c r="H21" s="151"/>
      <c r="I21" s="152" t="s">
        <v>12</v>
      </c>
      <c r="J21" s="153"/>
      <c r="M21" s="1" t="s">
        <v>13</v>
      </c>
      <c r="P21" s="3"/>
    </row>
    <row r="22" spans="1:18" ht="16.5" thickBot="1" x14ac:dyDescent="0.3">
      <c r="A22" s="188" t="s">
        <v>46</v>
      </c>
      <c r="B22" s="189"/>
      <c r="C22" s="189"/>
      <c r="D22" s="189"/>
      <c r="E22" s="189"/>
      <c r="F22" s="189"/>
      <c r="G22" s="189"/>
      <c r="H22" s="189"/>
      <c r="I22" s="189"/>
      <c r="J22" s="190"/>
    </row>
    <row r="23" spans="1:18" ht="38.25" x14ac:dyDescent="0.25">
      <c r="A23" s="23" t="s">
        <v>47</v>
      </c>
      <c r="B23" s="48" t="s">
        <v>37</v>
      </c>
      <c r="C23" s="24" t="s">
        <v>48</v>
      </c>
      <c r="D23" s="25" t="s">
        <v>49</v>
      </c>
      <c r="E23" s="170" t="s">
        <v>50</v>
      </c>
      <c r="F23" s="171"/>
      <c r="G23" s="170" t="s">
        <v>51</v>
      </c>
      <c r="H23" s="171"/>
      <c r="I23" s="26" t="s">
        <v>52</v>
      </c>
      <c r="J23" s="27" t="s">
        <v>53</v>
      </c>
    </row>
    <row r="24" spans="1:18" ht="120.75" customHeight="1" x14ac:dyDescent="0.25">
      <c r="A24" s="49" t="s">
        <v>87</v>
      </c>
      <c r="B24" s="50">
        <v>0.95</v>
      </c>
      <c r="C24" s="77">
        <v>1.24</v>
      </c>
      <c r="D24" s="52">
        <f>+C24/B24</f>
        <v>1.3052631578947369</v>
      </c>
      <c r="E24" s="127" t="s">
        <v>169</v>
      </c>
      <c r="F24" s="204"/>
      <c r="G24" s="161" t="s">
        <v>175</v>
      </c>
      <c r="H24" s="161"/>
      <c r="I24" s="71" t="s">
        <v>55</v>
      </c>
      <c r="J24" s="54" t="s">
        <v>141</v>
      </c>
      <c r="O24" s="76">
        <f>1283/1035</f>
        <v>1.2396135265700483</v>
      </c>
      <c r="P24" s="2">
        <f>1240</f>
        <v>1240</v>
      </c>
      <c r="Q24" s="2">
        <v>43</v>
      </c>
      <c r="R24" s="2">
        <f>P24+Q24</f>
        <v>1283</v>
      </c>
    </row>
    <row r="25" spans="1:18" ht="142.5" customHeight="1" x14ac:dyDescent="0.25">
      <c r="A25" s="49" t="s">
        <v>88</v>
      </c>
      <c r="B25" s="50">
        <v>0.95</v>
      </c>
      <c r="C25" s="77">
        <v>0.73</v>
      </c>
      <c r="D25" s="52">
        <f>+C25/B25</f>
        <v>0.768421052631579</v>
      </c>
      <c r="E25" s="127" t="s">
        <v>170</v>
      </c>
      <c r="F25" s="204"/>
      <c r="G25" s="161" t="s">
        <v>177</v>
      </c>
      <c r="H25" s="161"/>
      <c r="I25" s="71" t="s">
        <v>55</v>
      </c>
      <c r="J25" s="54" t="s">
        <v>142</v>
      </c>
      <c r="O25" s="76">
        <f>759/1035</f>
        <v>0.73333333333333328</v>
      </c>
      <c r="P25" s="2">
        <v>748</v>
      </c>
      <c r="Q25" s="2">
        <v>11</v>
      </c>
      <c r="R25" s="2">
        <f>P25+Q25</f>
        <v>759</v>
      </c>
    </row>
    <row r="26" spans="1:18" ht="89.25" customHeight="1" x14ac:dyDescent="0.25">
      <c r="A26" s="49" t="s">
        <v>151</v>
      </c>
      <c r="B26" s="50">
        <v>0.95</v>
      </c>
      <c r="C26" s="77">
        <v>1.19</v>
      </c>
      <c r="D26" s="52">
        <f>+C26/B26</f>
        <v>1.2526315789473683</v>
      </c>
      <c r="E26" s="127" t="s">
        <v>171</v>
      </c>
      <c r="F26" s="204"/>
      <c r="G26" s="161" t="s">
        <v>176</v>
      </c>
      <c r="H26" s="161"/>
      <c r="I26" s="71" t="s">
        <v>55</v>
      </c>
      <c r="J26" s="54" t="s">
        <v>168</v>
      </c>
      <c r="O26" s="76">
        <f>1235/1035</f>
        <v>1.1932367149758454</v>
      </c>
      <c r="P26" s="2">
        <v>1230</v>
      </c>
      <c r="Q26" s="2">
        <v>5</v>
      </c>
      <c r="R26" s="2">
        <f>P26+Q26</f>
        <v>1235</v>
      </c>
    </row>
    <row r="27" spans="1:18" ht="74.25" customHeight="1" x14ac:dyDescent="0.25">
      <c r="A27" s="208"/>
      <c r="B27" s="209"/>
      <c r="C27" s="209"/>
      <c r="D27" s="209"/>
      <c r="E27" s="209"/>
      <c r="F27" s="209"/>
      <c r="G27" s="209"/>
      <c r="H27" s="209"/>
      <c r="I27" s="209"/>
      <c r="J27" s="210"/>
    </row>
    <row r="28" spans="1:18" ht="196.5" customHeight="1" thickBot="1" x14ac:dyDescent="0.3">
      <c r="A28" s="185"/>
      <c r="B28" s="186"/>
      <c r="C28" s="186"/>
      <c r="D28" s="186"/>
      <c r="E28" s="186"/>
      <c r="F28" s="186"/>
      <c r="G28" s="186"/>
      <c r="H28" s="186"/>
      <c r="I28" s="186"/>
      <c r="J28" s="187"/>
    </row>
    <row r="29" spans="1:18" x14ac:dyDescent="0.25">
      <c r="A29" s="4"/>
      <c r="B29" s="10"/>
      <c r="C29" s="10"/>
      <c r="D29" s="10"/>
      <c r="E29" s="10"/>
      <c r="F29" s="10"/>
      <c r="G29" s="10"/>
      <c r="H29" s="10"/>
      <c r="I29" s="10"/>
      <c r="J29" s="10"/>
      <c r="P29" s="76"/>
      <c r="Q29" s="76"/>
    </row>
    <row r="30" spans="1:18" x14ac:dyDescent="0.25">
      <c r="A30" s="4"/>
      <c r="B30" s="10"/>
      <c r="C30" s="10"/>
      <c r="D30" s="10"/>
      <c r="E30" s="10"/>
      <c r="F30" s="10"/>
      <c r="G30" s="10"/>
      <c r="H30" s="10"/>
      <c r="I30" s="10"/>
      <c r="J30" s="10"/>
    </row>
    <row r="31" spans="1:18" x14ac:dyDescent="0.25">
      <c r="A31" s="4"/>
      <c r="B31" s="10"/>
      <c r="C31" s="10"/>
      <c r="D31" s="10"/>
      <c r="E31" s="10"/>
      <c r="F31" s="10"/>
      <c r="G31" s="10"/>
      <c r="H31" s="10"/>
      <c r="I31" s="10"/>
      <c r="J31" s="10"/>
    </row>
    <row r="32" spans="1:18" x14ac:dyDescent="0.25">
      <c r="A32" s="4"/>
      <c r="B32" s="10"/>
      <c r="C32" s="10"/>
      <c r="D32" s="10"/>
      <c r="E32" s="10"/>
      <c r="F32" s="10"/>
      <c r="G32" s="10"/>
      <c r="H32" s="10"/>
      <c r="I32" s="10"/>
      <c r="J32" s="10"/>
    </row>
    <row r="33" spans="1:10" x14ac:dyDescent="0.25">
      <c r="A33" s="4"/>
      <c r="B33" s="10"/>
      <c r="C33" s="10"/>
      <c r="D33" s="10"/>
      <c r="E33" s="10"/>
      <c r="F33" s="10"/>
      <c r="G33" s="10"/>
      <c r="H33" s="10"/>
      <c r="I33" s="10"/>
      <c r="J33" s="10"/>
    </row>
    <row r="34" spans="1:10" x14ac:dyDescent="0.25">
      <c r="A34" s="4"/>
      <c r="B34" s="10"/>
      <c r="C34" s="10"/>
      <c r="D34" s="10"/>
      <c r="E34" s="10"/>
      <c r="F34" s="10"/>
      <c r="G34" s="10"/>
      <c r="H34" s="10"/>
      <c r="I34" s="10"/>
      <c r="J34" s="10"/>
    </row>
    <row r="35" spans="1:10" x14ac:dyDescent="0.25">
      <c r="A35" s="4"/>
      <c r="B35" s="10"/>
      <c r="C35" s="10"/>
      <c r="D35" s="10"/>
      <c r="E35" s="10"/>
      <c r="F35" s="10"/>
      <c r="G35" s="10"/>
      <c r="H35" s="10"/>
      <c r="I35" s="10"/>
      <c r="J35" s="10"/>
    </row>
    <row r="36" spans="1:10" x14ac:dyDescent="0.25">
      <c r="A36" s="4"/>
      <c r="B36" s="10"/>
      <c r="C36" s="10"/>
      <c r="D36" s="10"/>
      <c r="E36" s="10"/>
      <c r="F36" s="10"/>
      <c r="G36" s="10"/>
      <c r="H36" s="10"/>
      <c r="I36" s="10"/>
      <c r="J36" s="10"/>
    </row>
    <row r="37" spans="1:10" x14ac:dyDescent="0.25">
      <c r="A37" s="10"/>
      <c r="B37" s="10"/>
      <c r="C37" s="10"/>
      <c r="D37" s="10"/>
      <c r="E37" s="10"/>
      <c r="F37" s="10"/>
      <c r="G37" s="10"/>
      <c r="H37" s="10"/>
      <c r="I37" s="10"/>
      <c r="J37" s="10"/>
    </row>
    <row r="38" spans="1:10" x14ac:dyDescent="0.25">
      <c r="B38" s="10"/>
      <c r="C38" s="10"/>
      <c r="D38" s="10"/>
      <c r="E38" s="10"/>
      <c r="F38" s="10"/>
      <c r="G38" s="10"/>
      <c r="H38" s="10"/>
      <c r="I38" s="10"/>
      <c r="J38" s="10"/>
    </row>
  </sheetData>
  <mergeCells count="44">
    <mergeCell ref="A27:J28"/>
    <mergeCell ref="E25:F25"/>
    <mergeCell ref="G25:H25"/>
    <mergeCell ref="A17:J17"/>
    <mergeCell ref="A18:J18"/>
    <mergeCell ref="A19:A21"/>
    <mergeCell ref="B19:H20"/>
    <mergeCell ref="I19:J19"/>
    <mergeCell ref="I20:J20"/>
    <mergeCell ref="B21:H21"/>
    <mergeCell ref="I21:J21"/>
    <mergeCell ref="A22:J22"/>
    <mergeCell ref="E23:F23"/>
    <mergeCell ref="G23:H23"/>
    <mergeCell ref="E24:F24"/>
    <mergeCell ref="G24:H24"/>
    <mergeCell ref="B14:F14"/>
    <mergeCell ref="H14:J14"/>
    <mergeCell ref="A15:A16"/>
    <mergeCell ref="B15:C16"/>
    <mergeCell ref="D15:E16"/>
    <mergeCell ref="F15:F16"/>
    <mergeCell ref="G15:G16"/>
    <mergeCell ref="H11:J11"/>
    <mergeCell ref="B12:F12"/>
    <mergeCell ref="H12:J12"/>
    <mergeCell ref="B13:F13"/>
    <mergeCell ref="H13:J13"/>
    <mergeCell ref="E26:F26"/>
    <mergeCell ref="G26:H26"/>
    <mergeCell ref="A1:J1"/>
    <mergeCell ref="A2:A4"/>
    <mergeCell ref="B2:H3"/>
    <mergeCell ref="I2:J2"/>
    <mergeCell ref="I3:J3"/>
    <mergeCell ref="B4:H4"/>
    <mergeCell ref="I4:J4"/>
    <mergeCell ref="A6:J6"/>
    <mergeCell ref="B7:H7"/>
    <mergeCell ref="B8:H8"/>
    <mergeCell ref="A9:J9"/>
    <mergeCell ref="B10:F10"/>
    <mergeCell ref="H10:J10"/>
    <mergeCell ref="B11:F11"/>
  </mergeCells>
  <dataValidations count="3">
    <dataValidation type="list" allowBlank="1" showInputMessage="1" showErrorMessage="1" sqref="J8">
      <formula1>$P$4:$P$6</formula1>
    </dataValidation>
    <dataValidation allowBlank="1" showInputMessage="1" showErrorMessage="1" errorTitle="Seleccionar un valor de la lista" sqref="E24:E26"/>
    <dataValidation type="list" allowBlank="1" showInputMessage="1" showErrorMessage="1" sqref="J7">
      <formula1>P2:P1048500</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
  <sheetViews>
    <sheetView workbookViewId="0">
      <selection activeCell="N39" sqref="N39"/>
    </sheetView>
  </sheetViews>
  <sheetFormatPr baseColWidth="10" defaultRowHeight="15" x14ac:dyDescent="0.25"/>
  <cols>
    <col min="1" max="1" width="20.5703125" style="2" customWidth="1"/>
    <col min="2" max="5" width="11.42578125" style="2" customWidth="1"/>
    <col min="6" max="6" width="21.140625" style="2" customWidth="1"/>
    <col min="7" max="7" width="20.85546875" style="2" customWidth="1"/>
    <col min="8" max="8" width="19.5703125" style="2" customWidth="1"/>
    <col min="9" max="10" width="21.5703125" style="2" customWidth="1"/>
    <col min="11" max="13" width="11.42578125" style="2" hidden="1" customWidth="1"/>
    <col min="14" max="16384" width="11.42578125" style="2"/>
  </cols>
  <sheetData>
    <row r="1" spans="1:18" ht="15.75" thickBot="1" x14ac:dyDescent="0.3">
      <c r="A1" s="133"/>
      <c r="B1" s="134"/>
      <c r="C1" s="134"/>
      <c r="D1" s="134"/>
      <c r="E1" s="134"/>
      <c r="F1" s="134"/>
      <c r="G1" s="134"/>
      <c r="H1" s="134"/>
      <c r="I1" s="134"/>
      <c r="J1" s="135"/>
      <c r="K1" s="1" t="s">
        <v>0</v>
      </c>
      <c r="L1" s="1" t="s">
        <v>1</v>
      </c>
      <c r="M1" s="1" t="s">
        <v>2</v>
      </c>
      <c r="P1" s="3"/>
    </row>
    <row r="2" spans="1:18" ht="24.6" customHeight="1" x14ac:dyDescent="0.25">
      <c r="A2" s="136"/>
      <c r="B2" s="139" t="s">
        <v>3</v>
      </c>
      <c r="C2" s="140"/>
      <c r="D2" s="140"/>
      <c r="E2" s="140"/>
      <c r="F2" s="140"/>
      <c r="G2" s="140"/>
      <c r="H2" s="141"/>
      <c r="I2" s="145" t="s">
        <v>4</v>
      </c>
      <c r="J2" s="146"/>
      <c r="K2" s="1" t="s">
        <v>5</v>
      </c>
      <c r="L2" s="1" t="s">
        <v>6</v>
      </c>
      <c r="M2" s="1" t="s">
        <v>7</v>
      </c>
      <c r="P2" s="3"/>
    </row>
    <row r="3" spans="1:18" ht="24.6" customHeight="1" x14ac:dyDescent="0.25">
      <c r="A3" s="137"/>
      <c r="B3" s="142"/>
      <c r="C3" s="143"/>
      <c r="D3" s="143"/>
      <c r="E3" s="143"/>
      <c r="F3" s="143"/>
      <c r="G3" s="143"/>
      <c r="H3" s="144"/>
      <c r="I3" s="147" t="s">
        <v>58</v>
      </c>
      <c r="J3" s="148"/>
      <c r="K3" s="1" t="s">
        <v>9</v>
      </c>
      <c r="L3" s="1"/>
      <c r="M3" s="1" t="s">
        <v>10</v>
      </c>
      <c r="P3" s="3"/>
    </row>
    <row r="4" spans="1:18" ht="24.6" customHeight="1" thickBot="1" x14ac:dyDescent="0.3">
      <c r="A4" s="138"/>
      <c r="B4" s="149" t="s">
        <v>11</v>
      </c>
      <c r="C4" s="150"/>
      <c r="D4" s="150"/>
      <c r="E4" s="150"/>
      <c r="F4" s="150"/>
      <c r="G4" s="150"/>
      <c r="H4" s="151"/>
      <c r="I4" s="152" t="s">
        <v>12</v>
      </c>
      <c r="J4" s="153"/>
      <c r="M4" s="1" t="s">
        <v>13</v>
      </c>
      <c r="P4" s="3"/>
    </row>
    <row r="5" spans="1:18" ht="13.35" customHeight="1" thickBot="1" x14ac:dyDescent="0.3">
      <c r="A5" s="4"/>
      <c r="B5" s="5"/>
      <c r="C5" s="5"/>
      <c r="D5" s="5"/>
      <c r="E5" s="5"/>
      <c r="F5" s="5"/>
      <c r="G5" s="5"/>
      <c r="H5" s="5"/>
      <c r="I5" s="5"/>
      <c r="J5" s="6"/>
      <c r="M5" s="1"/>
      <c r="P5" s="3"/>
    </row>
    <row r="6" spans="1:18" ht="27" customHeight="1" thickBot="1" x14ac:dyDescent="0.3">
      <c r="A6" s="154" t="s">
        <v>14</v>
      </c>
      <c r="B6" s="155"/>
      <c r="C6" s="155"/>
      <c r="D6" s="155"/>
      <c r="E6" s="155"/>
      <c r="F6" s="155"/>
      <c r="G6" s="155"/>
      <c r="H6" s="155"/>
      <c r="I6" s="155"/>
      <c r="J6" s="156"/>
    </row>
    <row r="7" spans="1:18" s="10" customFormat="1" ht="34.35" customHeight="1" x14ac:dyDescent="0.25">
      <c r="A7" s="7" t="s">
        <v>15</v>
      </c>
      <c r="B7" s="112" t="s">
        <v>103</v>
      </c>
      <c r="C7" s="112"/>
      <c r="D7" s="112"/>
      <c r="E7" s="112"/>
      <c r="F7" s="112"/>
      <c r="G7" s="112"/>
      <c r="H7" s="112"/>
      <c r="I7" s="8" t="s">
        <v>16</v>
      </c>
      <c r="J7" s="9" t="s">
        <v>17</v>
      </c>
      <c r="M7" s="11"/>
    </row>
    <row r="8" spans="1:18" s="10" customFormat="1" ht="34.35" customHeight="1" thickBot="1" x14ac:dyDescent="0.3">
      <c r="A8" s="12" t="s">
        <v>18</v>
      </c>
      <c r="B8" s="172" t="s">
        <v>89</v>
      </c>
      <c r="C8" s="173"/>
      <c r="D8" s="173"/>
      <c r="E8" s="173"/>
      <c r="F8" s="173"/>
      <c r="G8" s="173"/>
      <c r="H8" s="174"/>
      <c r="I8" s="13" t="s">
        <v>20</v>
      </c>
      <c r="J8" s="14" t="s">
        <v>1</v>
      </c>
      <c r="M8" s="11"/>
    </row>
    <row r="9" spans="1:18" ht="15.75" thickBot="1" x14ac:dyDescent="0.3">
      <c r="A9" s="116"/>
      <c r="B9" s="117"/>
      <c r="C9" s="117"/>
      <c r="D9" s="117"/>
      <c r="E9" s="117"/>
      <c r="F9" s="117"/>
      <c r="G9" s="117"/>
      <c r="H9" s="117"/>
      <c r="I9" s="117"/>
      <c r="J9" s="118"/>
    </row>
    <row r="10" spans="1:18" ht="69.95" customHeight="1" x14ac:dyDescent="0.25">
      <c r="A10" s="7" t="s">
        <v>21</v>
      </c>
      <c r="B10" s="119" t="s">
        <v>90</v>
      </c>
      <c r="C10" s="120"/>
      <c r="D10" s="120"/>
      <c r="E10" s="120"/>
      <c r="F10" s="121"/>
      <c r="G10" s="8" t="s">
        <v>22</v>
      </c>
      <c r="H10" s="119" t="s">
        <v>91</v>
      </c>
      <c r="I10" s="120"/>
      <c r="J10" s="122"/>
    </row>
    <row r="11" spans="1:18" ht="79.5" customHeight="1" x14ac:dyDescent="0.25">
      <c r="A11" s="15" t="s">
        <v>24</v>
      </c>
      <c r="B11" s="123" t="s">
        <v>25</v>
      </c>
      <c r="C11" s="124"/>
      <c r="D11" s="124"/>
      <c r="E11" s="124"/>
      <c r="F11" s="125"/>
      <c r="G11" s="16" t="s">
        <v>26</v>
      </c>
      <c r="H11" s="195" t="s">
        <v>92</v>
      </c>
      <c r="I11" s="196"/>
      <c r="J11" s="197"/>
    </row>
    <row r="12" spans="1:18" ht="103.7" customHeight="1" x14ac:dyDescent="0.25">
      <c r="A12" s="15" t="s">
        <v>27</v>
      </c>
      <c r="B12" s="123" t="s">
        <v>93</v>
      </c>
      <c r="C12" s="124"/>
      <c r="D12" s="124"/>
      <c r="E12" s="124"/>
      <c r="F12" s="125"/>
      <c r="G12" s="16" t="s">
        <v>28</v>
      </c>
      <c r="H12" s="127" t="s">
        <v>94</v>
      </c>
      <c r="I12" s="128"/>
      <c r="J12" s="129"/>
    </row>
    <row r="13" spans="1:18" ht="57" customHeight="1" x14ac:dyDescent="0.25">
      <c r="A13" s="15" t="s">
        <v>29</v>
      </c>
      <c r="B13" s="123" t="s">
        <v>95</v>
      </c>
      <c r="C13" s="124"/>
      <c r="D13" s="124"/>
      <c r="E13" s="124"/>
      <c r="F13" s="125"/>
      <c r="G13" s="16" t="s">
        <v>31</v>
      </c>
      <c r="H13" s="175" t="s">
        <v>96</v>
      </c>
      <c r="I13" s="175"/>
      <c r="J13" s="176"/>
    </row>
    <row r="14" spans="1:18" ht="81" customHeight="1" x14ac:dyDescent="0.25">
      <c r="A14" s="15" t="s">
        <v>33</v>
      </c>
      <c r="B14" s="123" t="s">
        <v>144</v>
      </c>
      <c r="C14" s="124"/>
      <c r="D14" s="124"/>
      <c r="E14" s="124"/>
      <c r="F14" s="125"/>
      <c r="G14" s="16" t="s">
        <v>35</v>
      </c>
      <c r="H14" s="175" t="s">
        <v>108</v>
      </c>
      <c r="I14" s="175"/>
      <c r="J14" s="176"/>
      <c r="P14" s="10"/>
      <c r="Q14" s="10"/>
      <c r="R14" s="10"/>
    </row>
    <row r="15" spans="1:18" ht="23.45" customHeight="1" x14ac:dyDescent="0.25">
      <c r="A15" s="157" t="s">
        <v>36</v>
      </c>
      <c r="B15" s="205">
        <v>0.7</v>
      </c>
      <c r="C15" s="206"/>
      <c r="D15" s="160" t="s">
        <v>37</v>
      </c>
      <c r="E15" s="160"/>
      <c r="F15" s="199">
        <v>0.85</v>
      </c>
      <c r="G15" s="162" t="s">
        <v>38</v>
      </c>
      <c r="H15" s="17" t="s">
        <v>39</v>
      </c>
      <c r="I15" s="17" t="s">
        <v>40</v>
      </c>
      <c r="J15" s="18" t="s">
        <v>41</v>
      </c>
      <c r="P15" s="19"/>
      <c r="Q15" s="19"/>
      <c r="R15" s="19"/>
    </row>
    <row r="16" spans="1:18" ht="54.6" customHeight="1" x14ac:dyDescent="0.25">
      <c r="A16" s="157"/>
      <c r="B16" s="207"/>
      <c r="C16" s="207"/>
      <c r="D16" s="160"/>
      <c r="E16" s="160"/>
      <c r="F16" s="175"/>
      <c r="G16" s="163"/>
      <c r="H16" s="20" t="s">
        <v>97</v>
      </c>
      <c r="I16" s="21" t="s">
        <v>98</v>
      </c>
      <c r="J16" s="22" t="s">
        <v>99</v>
      </c>
      <c r="P16" s="19"/>
      <c r="Q16" s="19"/>
      <c r="R16" s="19"/>
    </row>
    <row r="17" spans="1:16" ht="15.75" thickBot="1" x14ac:dyDescent="0.3">
      <c r="A17" s="130"/>
      <c r="B17" s="131"/>
      <c r="C17" s="131"/>
      <c r="D17" s="131"/>
      <c r="E17" s="131"/>
      <c r="F17" s="131"/>
      <c r="G17" s="131"/>
      <c r="H17" s="131"/>
      <c r="I17" s="131"/>
      <c r="J17" s="132"/>
    </row>
    <row r="18" spans="1:16" ht="15.75" thickBot="1" x14ac:dyDescent="0.3">
      <c r="A18" s="164"/>
      <c r="B18" s="165"/>
      <c r="C18" s="165"/>
      <c r="D18" s="165"/>
      <c r="E18" s="165"/>
      <c r="F18" s="165"/>
      <c r="G18" s="165"/>
      <c r="H18" s="165"/>
      <c r="I18" s="165"/>
      <c r="J18" s="166"/>
    </row>
    <row r="19" spans="1:16" ht="28.5" x14ac:dyDescent="0.25">
      <c r="A19" s="136"/>
      <c r="B19" s="139" t="s">
        <v>3</v>
      </c>
      <c r="C19" s="140"/>
      <c r="D19" s="140"/>
      <c r="E19" s="140"/>
      <c r="F19" s="140"/>
      <c r="G19" s="140"/>
      <c r="H19" s="141"/>
      <c r="I19" s="145" t="s">
        <v>4</v>
      </c>
      <c r="J19" s="146"/>
      <c r="K19" s="1" t="s">
        <v>5</v>
      </c>
      <c r="L19" s="1" t="s">
        <v>6</v>
      </c>
      <c r="M19" s="1" t="s">
        <v>7</v>
      </c>
      <c r="P19" s="3"/>
    </row>
    <row r="20" spans="1:16" ht="28.5" x14ac:dyDescent="0.25">
      <c r="A20" s="137"/>
      <c r="B20" s="142"/>
      <c r="C20" s="143"/>
      <c r="D20" s="143"/>
      <c r="E20" s="143"/>
      <c r="F20" s="143"/>
      <c r="G20" s="143"/>
      <c r="H20" s="144"/>
      <c r="I20" s="147" t="s">
        <v>45</v>
      </c>
      <c r="J20" s="148"/>
      <c r="K20" s="1" t="s">
        <v>9</v>
      </c>
      <c r="L20" s="1"/>
      <c r="M20" s="1" t="s">
        <v>10</v>
      </c>
      <c r="P20" s="3"/>
    </row>
    <row r="21" spans="1:16" ht="16.5" thickBot="1" x14ac:dyDescent="0.3">
      <c r="A21" s="138"/>
      <c r="B21" s="149" t="s">
        <v>11</v>
      </c>
      <c r="C21" s="150"/>
      <c r="D21" s="150"/>
      <c r="E21" s="150"/>
      <c r="F21" s="150"/>
      <c r="G21" s="150"/>
      <c r="H21" s="151"/>
      <c r="I21" s="152" t="s">
        <v>12</v>
      </c>
      <c r="J21" s="153"/>
      <c r="M21" s="1" t="s">
        <v>13</v>
      </c>
      <c r="P21" s="3"/>
    </row>
    <row r="22" spans="1:16" ht="16.5" thickBot="1" x14ac:dyDescent="0.3">
      <c r="A22" s="188" t="s">
        <v>46</v>
      </c>
      <c r="B22" s="189"/>
      <c r="C22" s="189"/>
      <c r="D22" s="189"/>
      <c r="E22" s="189"/>
      <c r="F22" s="189"/>
      <c r="G22" s="189"/>
      <c r="H22" s="189"/>
      <c r="I22" s="189"/>
      <c r="J22" s="190"/>
    </row>
    <row r="23" spans="1:16" ht="38.25" x14ac:dyDescent="0.25">
      <c r="A23" s="23" t="s">
        <v>47</v>
      </c>
      <c r="B23" s="24" t="s">
        <v>37</v>
      </c>
      <c r="C23" s="24" t="s">
        <v>48</v>
      </c>
      <c r="D23" s="25" t="s">
        <v>49</v>
      </c>
      <c r="E23" s="170" t="s">
        <v>50</v>
      </c>
      <c r="F23" s="171"/>
      <c r="G23" s="170" t="s">
        <v>51</v>
      </c>
      <c r="H23" s="171"/>
      <c r="I23" s="26" t="s">
        <v>52</v>
      </c>
      <c r="J23" s="27" t="s">
        <v>53</v>
      </c>
    </row>
    <row r="24" spans="1:16" ht="309" customHeight="1" x14ac:dyDescent="0.25">
      <c r="A24" s="49" t="s">
        <v>54</v>
      </c>
      <c r="B24" s="50">
        <v>0.85</v>
      </c>
      <c r="C24" s="51">
        <v>1</v>
      </c>
      <c r="D24" s="52">
        <f>+C24/B24</f>
        <v>1.1764705882352942</v>
      </c>
      <c r="E24" s="195" t="s">
        <v>100</v>
      </c>
      <c r="F24" s="211"/>
      <c r="G24" s="175" t="s">
        <v>147</v>
      </c>
      <c r="H24" s="175"/>
      <c r="I24" s="53" t="s">
        <v>122</v>
      </c>
      <c r="J24" s="54" t="s">
        <v>146</v>
      </c>
    </row>
    <row r="25" spans="1:16" ht="28.5" x14ac:dyDescent="0.25">
      <c r="A25" s="137"/>
      <c r="B25" s="213" t="s">
        <v>3</v>
      </c>
      <c r="C25" s="214"/>
      <c r="D25" s="214"/>
      <c r="E25" s="214"/>
      <c r="F25" s="214"/>
      <c r="G25" s="214"/>
      <c r="H25" s="215"/>
      <c r="I25" s="216" t="s">
        <v>4</v>
      </c>
      <c r="J25" s="217"/>
      <c r="K25" s="1" t="s">
        <v>5</v>
      </c>
      <c r="L25" s="1" t="s">
        <v>6</v>
      </c>
      <c r="M25" s="1" t="s">
        <v>7</v>
      </c>
      <c r="P25" s="3"/>
    </row>
    <row r="26" spans="1:16" ht="28.5" x14ac:dyDescent="0.25">
      <c r="A26" s="137"/>
      <c r="B26" s="142"/>
      <c r="C26" s="143"/>
      <c r="D26" s="143"/>
      <c r="E26" s="143"/>
      <c r="F26" s="143"/>
      <c r="G26" s="143"/>
      <c r="H26" s="144"/>
      <c r="I26" s="147" t="s">
        <v>45</v>
      </c>
      <c r="J26" s="148"/>
      <c r="K26" s="1" t="s">
        <v>9</v>
      </c>
      <c r="L26" s="1"/>
      <c r="M26" s="1" t="s">
        <v>10</v>
      </c>
      <c r="P26" s="3"/>
    </row>
    <row r="27" spans="1:16" ht="16.5" thickBot="1" x14ac:dyDescent="0.3">
      <c r="A27" s="138"/>
      <c r="B27" s="149" t="s">
        <v>11</v>
      </c>
      <c r="C27" s="150"/>
      <c r="D27" s="150"/>
      <c r="E27" s="150"/>
      <c r="F27" s="150"/>
      <c r="G27" s="150"/>
      <c r="H27" s="151"/>
      <c r="I27" s="152" t="s">
        <v>12</v>
      </c>
      <c r="J27" s="153"/>
      <c r="M27" s="1" t="s">
        <v>13</v>
      </c>
      <c r="P27" s="3"/>
    </row>
    <row r="28" spans="1:16" ht="15.75" x14ac:dyDescent="0.25">
      <c r="A28" s="188" t="s">
        <v>101</v>
      </c>
      <c r="B28" s="189"/>
      <c r="C28" s="189"/>
      <c r="D28" s="189"/>
      <c r="E28" s="189"/>
      <c r="F28" s="189"/>
      <c r="G28" s="189"/>
      <c r="H28" s="189"/>
      <c r="I28" s="189"/>
      <c r="J28" s="190"/>
    </row>
    <row r="29" spans="1:16" x14ac:dyDescent="0.25">
      <c r="A29" s="212"/>
      <c r="B29" s="212"/>
      <c r="C29" s="212"/>
      <c r="D29" s="212"/>
      <c r="E29" s="212"/>
      <c r="F29" s="212"/>
      <c r="G29" s="212"/>
      <c r="H29" s="212"/>
      <c r="I29" s="212"/>
      <c r="J29" s="212"/>
    </row>
    <row r="30" spans="1:16" ht="11.25" customHeight="1" x14ac:dyDescent="0.25">
      <c r="A30" s="212"/>
      <c r="B30" s="212"/>
      <c r="C30" s="212"/>
      <c r="D30" s="212"/>
      <c r="E30" s="212"/>
      <c r="F30" s="212"/>
      <c r="G30" s="212"/>
      <c r="H30" s="212"/>
      <c r="I30" s="212"/>
      <c r="J30" s="212"/>
    </row>
    <row r="31" spans="1:16" x14ac:dyDescent="0.25">
      <c r="A31" s="212"/>
      <c r="B31" s="212"/>
      <c r="C31" s="212"/>
      <c r="D31" s="212"/>
      <c r="E31" s="212"/>
      <c r="F31" s="212"/>
      <c r="G31" s="212"/>
      <c r="H31" s="212"/>
      <c r="I31" s="212"/>
      <c r="J31" s="212"/>
    </row>
    <row r="32" spans="1:16" x14ac:dyDescent="0.25">
      <c r="A32" s="212"/>
      <c r="B32" s="212"/>
      <c r="C32" s="212"/>
      <c r="D32" s="212"/>
      <c r="E32" s="212"/>
      <c r="F32" s="212"/>
      <c r="G32" s="212"/>
      <c r="H32" s="212"/>
      <c r="I32" s="212"/>
      <c r="J32" s="212"/>
    </row>
    <row r="33" spans="1:10" x14ac:dyDescent="0.25">
      <c r="A33" s="212"/>
      <c r="B33" s="212"/>
      <c r="C33" s="212"/>
      <c r="D33" s="212"/>
      <c r="E33" s="212"/>
      <c r="F33" s="212"/>
      <c r="G33" s="212"/>
      <c r="H33" s="212"/>
      <c r="I33" s="212"/>
      <c r="J33" s="212"/>
    </row>
    <row r="34" spans="1:10" x14ac:dyDescent="0.25">
      <c r="A34" s="212"/>
      <c r="B34" s="212"/>
      <c r="C34" s="212"/>
      <c r="D34" s="212"/>
      <c r="E34" s="212"/>
      <c r="F34" s="212"/>
      <c r="G34" s="212"/>
      <c r="H34" s="212"/>
      <c r="I34" s="212"/>
      <c r="J34" s="212"/>
    </row>
    <row r="35" spans="1:10" x14ac:dyDescent="0.25">
      <c r="A35" s="212"/>
      <c r="B35" s="212"/>
      <c r="C35" s="212"/>
      <c r="D35" s="212"/>
      <c r="E35" s="212"/>
      <c r="F35" s="212"/>
      <c r="G35" s="212"/>
      <c r="H35" s="212"/>
      <c r="I35" s="212"/>
      <c r="J35" s="212"/>
    </row>
    <row r="36" spans="1:10" x14ac:dyDescent="0.25">
      <c r="A36" s="212"/>
      <c r="B36" s="212"/>
      <c r="C36" s="212"/>
      <c r="D36" s="212"/>
      <c r="E36" s="212"/>
      <c r="F36" s="212"/>
      <c r="G36" s="212"/>
      <c r="H36" s="212"/>
      <c r="I36" s="212"/>
      <c r="J36" s="212"/>
    </row>
    <row r="37" spans="1:10" x14ac:dyDescent="0.25">
      <c r="A37" s="212"/>
      <c r="B37" s="212"/>
      <c r="C37" s="212"/>
      <c r="D37" s="212"/>
      <c r="E37" s="212"/>
      <c r="F37" s="212"/>
      <c r="G37" s="212"/>
      <c r="H37" s="212"/>
      <c r="I37" s="212"/>
      <c r="J37" s="212"/>
    </row>
    <row r="38" spans="1:10" x14ac:dyDescent="0.25">
      <c r="A38" s="212"/>
      <c r="B38" s="212"/>
      <c r="C38" s="212"/>
      <c r="D38" s="212"/>
      <c r="E38" s="212"/>
      <c r="F38" s="212"/>
      <c r="G38" s="212"/>
      <c r="H38" s="212"/>
      <c r="I38" s="212"/>
      <c r="J38" s="212"/>
    </row>
    <row r="39" spans="1:10" x14ac:dyDescent="0.25">
      <c r="A39" s="212"/>
      <c r="B39" s="212"/>
      <c r="C39" s="212"/>
      <c r="D39" s="212"/>
      <c r="E39" s="212"/>
      <c r="F39" s="212"/>
      <c r="G39" s="212"/>
      <c r="H39" s="212"/>
      <c r="I39" s="212"/>
      <c r="J39" s="212"/>
    </row>
    <row r="40" spans="1:10" x14ac:dyDescent="0.25">
      <c r="A40" s="212"/>
      <c r="B40" s="212"/>
      <c r="C40" s="212"/>
      <c r="D40" s="212"/>
      <c r="E40" s="212"/>
      <c r="F40" s="212"/>
      <c r="G40" s="212"/>
      <c r="H40" s="212"/>
      <c r="I40" s="212"/>
      <c r="J40" s="212"/>
    </row>
    <row r="41" spans="1:10" x14ac:dyDescent="0.25">
      <c r="A41" s="212"/>
      <c r="B41" s="212"/>
      <c r="C41" s="212"/>
      <c r="D41" s="212"/>
      <c r="E41" s="212"/>
      <c r="F41" s="212"/>
      <c r="G41" s="212"/>
      <c r="H41" s="212"/>
      <c r="I41" s="212"/>
      <c r="J41" s="212"/>
    </row>
    <row r="42" spans="1:10" ht="89.25" customHeight="1" x14ac:dyDescent="0.25">
      <c r="A42" s="212"/>
      <c r="B42" s="212"/>
      <c r="C42" s="212"/>
      <c r="D42" s="212"/>
      <c r="E42" s="212"/>
      <c r="F42" s="212"/>
      <c r="G42" s="212"/>
      <c r="H42" s="212"/>
      <c r="I42" s="212"/>
      <c r="J42" s="212"/>
    </row>
  </sheetData>
  <mergeCells count="47">
    <mergeCell ref="A28:J28"/>
    <mergeCell ref="A29:J42"/>
    <mergeCell ref="A25:A27"/>
    <mergeCell ref="B25:H26"/>
    <mergeCell ref="I25:J25"/>
    <mergeCell ref="I26:J26"/>
    <mergeCell ref="B27:H27"/>
    <mergeCell ref="I27:J27"/>
    <mergeCell ref="A22:J22"/>
    <mergeCell ref="E23:F23"/>
    <mergeCell ref="G23:H23"/>
    <mergeCell ref="E24:F24"/>
    <mergeCell ref="G24:H24"/>
    <mergeCell ref="A17:J17"/>
    <mergeCell ref="A18:J18"/>
    <mergeCell ref="A19:A21"/>
    <mergeCell ref="B19:H20"/>
    <mergeCell ref="I19:J19"/>
    <mergeCell ref="I20:J20"/>
    <mergeCell ref="B21:H21"/>
    <mergeCell ref="I21:J21"/>
    <mergeCell ref="B14:F14"/>
    <mergeCell ref="H14:J14"/>
    <mergeCell ref="A15:A16"/>
    <mergeCell ref="B15:C16"/>
    <mergeCell ref="D15:E16"/>
    <mergeCell ref="F15:F16"/>
    <mergeCell ref="G15:G16"/>
    <mergeCell ref="B11:F11"/>
    <mergeCell ref="H11:J11"/>
    <mergeCell ref="B12:F12"/>
    <mergeCell ref="H12:J12"/>
    <mergeCell ref="B13:F13"/>
    <mergeCell ref="H13:J13"/>
    <mergeCell ref="A6:J6"/>
    <mergeCell ref="B7:H7"/>
    <mergeCell ref="B8:H8"/>
    <mergeCell ref="A9:J9"/>
    <mergeCell ref="B10:F10"/>
    <mergeCell ref="H10:J10"/>
    <mergeCell ref="A1:J1"/>
    <mergeCell ref="A2:A4"/>
    <mergeCell ref="B2:H3"/>
    <mergeCell ref="I2:J2"/>
    <mergeCell ref="I3:J3"/>
    <mergeCell ref="B4:H4"/>
    <mergeCell ref="I4:J4"/>
  </mergeCells>
  <dataValidations count="3">
    <dataValidation type="list" allowBlank="1" showInputMessage="1" showErrorMessage="1" sqref="J8">
      <formula1>$P$4:$P$6</formula1>
    </dataValidation>
    <dataValidation allowBlank="1" showInputMessage="1" showErrorMessage="1" errorTitle="Seleccionar un valor de la lista" sqref="E24"/>
    <dataValidation type="list" allowBlank="1" showInputMessage="1" showErrorMessage="1" sqref="J7">
      <formula1>P2:P1048535</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topLeftCell="B32" workbookViewId="0">
      <selection activeCell="F44" sqref="F44"/>
    </sheetView>
  </sheetViews>
  <sheetFormatPr baseColWidth="10" defaultRowHeight="15" x14ac:dyDescent="0.25"/>
  <cols>
    <col min="1" max="1" width="26.42578125" customWidth="1"/>
    <col min="2" max="2" width="27" customWidth="1"/>
    <col min="3" max="3" width="15" customWidth="1"/>
    <col min="4" max="4" width="18.42578125" customWidth="1"/>
    <col min="5" max="5" width="16.5703125" customWidth="1"/>
  </cols>
  <sheetData>
    <row r="2" spans="1:7" x14ac:dyDescent="0.25">
      <c r="B2" s="82" t="s">
        <v>125</v>
      </c>
      <c r="C2" s="82" t="s">
        <v>126</v>
      </c>
      <c r="D2" s="82" t="s">
        <v>127</v>
      </c>
      <c r="E2" s="82" t="s">
        <v>128</v>
      </c>
      <c r="F2" s="82" t="s">
        <v>129</v>
      </c>
      <c r="G2" s="82" t="s">
        <v>130</v>
      </c>
    </row>
    <row r="3" spans="1:7" x14ac:dyDescent="0.25">
      <c r="A3" t="s">
        <v>131</v>
      </c>
      <c r="B3">
        <v>689</v>
      </c>
      <c r="C3">
        <v>693</v>
      </c>
      <c r="D3">
        <v>768</v>
      </c>
      <c r="E3">
        <v>680</v>
      </c>
      <c r="F3">
        <v>762</v>
      </c>
      <c r="G3">
        <v>646</v>
      </c>
    </row>
    <row r="4" spans="1:7" x14ac:dyDescent="0.25">
      <c r="A4" t="s">
        <v>132</v>
      </c>
      <c r="B4">
        <v>280</v>
      </c>
      <c r="C4">
        <v>330</v>
      </c>
      <c r="D4">
        <v>328</v>
      </c>
      <c r="E4">
        <v>95</v>
      </c>
      <c r="F4">
        <v>111</v>
      </c>
      <c r="G4">
        <v>109</v>
      </c>
    </row>
    <row r="5" spans="1:7" x14ac:dyDescent="0.25">
      <c r="A5" t="s">
        <v>133</v>
      </c>
      <c r="B5">
        <f>B3-B4</f>
        <v>409</v>
      </c>
      <c r="C5">
        <f t="shared" ref="C5:G5" si="0">C3-C4</f>
        <v>363</v>
      </c>
      <c r="D5">
        <f t="shared" si="0"/>
        <v>440</v>
      </c>
      <c r="E5">
        <f t="shared" si="0"/>
        <v>585</v>
      </c>
      <c r="F5">
        <f t="shared" si="0"/>
        <v>651</v>
      </c>
      <c r="G5">
        <f t="shared" si="0"/>
        <v>537</v>
      </c>
    </row>
    <row r="6" spans="1:7" x14ac:dyDescent="0.25">
      <c r="B6" s="83">
        <f>B3+C3+D3</f>
        <v>2150</v>
      </c>
      <c r="C6" s="83"/>
      <c r="D6" s="83"/>
      <c r="E6" s="83">
        <f>E3+F3+G3</f>
        <v>2088</v>
      </c>
    </row>
    <row r="7" spans="1:7" x14ac:dyDescent="0.25">
      <c r="B7" s="83">
        <f>B4+C4+D4</f>
        <v>938</v>
      </c>
      <c r="C7" s="84">
        <f>B7/B6</f>
        <v>0.43627906976744185</v>
      </c>
      <c r="D7" s="83"/>
      <c r="E7" s="83">
        <f>E4+F4+G4</f>
        <v>315</v>
      </c>
      <c r="F7" s="84">
        <f>E7/E6</f>
        <v>0.15086206896551724</v>
      </c>
    </row>
    <row r="8" spans="1:7" x14ac:dyDescent="0.25">
      <c r="B8" s="83"/>
      <c r="C8" s="83"/>
      <c r="D8" s="83"/>
      <c r="E8" s="83"/>
    </row>
    <row r="9" spans="1:7" x14ac:dyDescent="0.25">
      <c r="B9" s="82" t="s">
        <v>87</v>
      </c>
      <c r="C9" s="82" t="s">
        <v>88</v>
      </c>
      <c r="D9" s="82" t="s">
        <v>151</v>
      </c>
      <c r="E9" s="82"/>
      <c r="F9" s="82"/>
      <c r="G9" s="82"/>
    </row>
    <row r="10" spans="1:7" x14ac:dyDescent="0.25">
      <c r="A10" t="s">
        <v>134</v>
      </c>
      <c r="B10" s="81">
        <v>85</v>
      </c>
      <c r="C10" s="81">
        <v>85</v>
      </c>
      <c r="D10" s="81">
        <v>85</v>
      </c>
    </row>
    <row r="11" spans="1:7" x14ac:dyDescent="0.25">
      <c r="A11" t="s">
        <v>135</v>
      </c>
      <c r="B11" s="81">
        <v>110.59</v>
      </c>
      <c r="C11" s="81">
        <v>104</v>
      </c>
      <c r="D11" s="81">
        <v>92</v>
      </c>
    </row>
    <row r="13" spans="1:7" x14ac:dyDescent="0.25">
      <c r="F13" s="85"/>
    </row>
    <row r="15" spans="1:7" x14ac:dyDescent="0.25">
      <c r="B15" t="s">
        <v>136</v>
      </c>
    </row>
    <row r="17" spans="1:4" x14ac:dyDescent="0.25">
      <c r="B17" s="82" t="s">
        <v>87</v>
      </c>
      <c r="C17" s="82" t="s">
        <v>88</v>
      </c>
      <c r="D17" s="83" t="s">
        <v>151</v>
      </c>
    </row>
    <row r="18" spans="1:4" x14ac:dyDescent="0.25">
      <c r="A18" t="s">
        <v>134</v>
      </c>
      <c r="B18" s="108">
        <v>100</v>
      </c>
      <c r="C18" s="108">
        <v>100</v>
      </c>
      <c r="D18" s="108">
        <v>100</v>
      </c>
    </row>
    <row r="19" spans="1:4" x14ac:dyDescent="0.25">
      <c r="A19" t="s">
        <v>135</v>
      </c>
      <c r="B19" s="81">
        <v>106</v>
      </c>
      <c r="C19" s="81">
        <v>170</v>
      </c>
      <c r="D19" s="81">
        <v>0</v>
      </c>
    </row>
    <row r="23" spans="1:4" x14ac:dyDescent="0.25">
      <c r="B23" s="82" t="s">
        <v>140</v>
      </c>
    </row>
    <row r="24" spans="1:4" x14ac:dyDescent="0.25">
      <c r="A24" t="s">
        <v>134</v>
      </c>
      <c r="B24" s="81">
        <v>75</v>
      </c>
    </row>
    <row r="25" spans="1:4" x14ac:dyDescent="0.25">
      <c r="A25" t="s">
        <v>135</v>
      </c>
      <c r="B25" s="81">
        <v>72</v>
      </c>
    </row>
    <row r="36" spans="2:5" x14ac:dyDescent="0.25">
      <c r="C36" s="82" t="s">
        <v>87</v>
      </c>
      <c r="D36" s="82" t="s">
        <v>88</v>
      </c>
      <c r="E36" s="83" t="s">
        <v>178</v>
      </c>
    </row>
    <row r="37" spans="2:5" x14ac:dyDescent="0.25">
      <c r="B37" t="s">
        <v>134</v>
      </c>
      <c r="C37" s="81">
        <v>95</v>
      </c>
      <c r="D37" s="81">
        <v>95</v>
      </c>
      <c r="E37">
        <v>95</v>
      </c>
    </row>
    <row r="38" spans="2:5" x14ac:dyDescent="0.25">
      <c r="B38" t="s">
        <v>135</v>
      </c>
      <c r="C38" s="81">
        <v>130.53</v>
      </c>
      <c r="D38" s="81">
        <v>76.84</v>
      </c>
      <c r="E38">
        <v>125.26</v>
      </c>
    </row>
    <row r="41" spans="2:5" x14ac:dyDescent="0.25">
      <c r="C41" s="82" t="s">
        <v>54</v>
      </c>
    </row>
    <row r="42" spans="2:5" x14ac:dyDescent="0.25">
      <c r="B42" t="s">
        <v>134</v>
      </c>
      <c r="C42" s="81">
        <v>85</v>
      </c>
    </row>
    <row r="43" spans="2:5" x14ac:dyDescent="0.25">
      <c r="B43" t="s">
        <v>135</v>
      </c>
      <c r="C43" s="88">
        <v>85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
  <sheetViews>
    <sheetView workbookViewId="0">
      <selection activeCell="C15" sqref="C15"/>
    </sheetView>
  </sheetViews>
  <sheetFormatPr baseColWidth="10" defaultRowHeight="15" x14ac:dyDescent="0.25"/>
  <cols>
    <col min="2" max="2" width="27.28515625" customWidth="1"/>
  </cols>
  <sheetData>
    <row r="2" spans="2:10" x14ac:dyDescent="0.25">
      <c r="B2" t="s">
        <v>139</v>
      </c>
    </row>
    <row r="4" spans="2:10" x14ac:dyDescent="0.25">
      <c r="B4" t="s">
        <v>160</v>
      </c>
    </row>
    <row r="5" spans="2:10" x14ac:dyDescent="0.25">
      <c r="B5" s="91"/>
      <c r="C5" s="102" t="s">
        <v>154</v>
      </c>
      <c r="D5" s="102" t="s">
        <v>155</v>
      </c>
      <c r="E5" s="102" t="s">
        <v>156</v>
      </c>
      <c r="F5" s="102" t="s">
        <v>131</v>
      </c>
    </row>
    <row r="6" spans="2:10" x14ac:dyDescent="0.25">
      <c r="B6" s="91" t="s">
        <v>157</v>
      </c>
      <c r="C6" s="91">
        <v>574</v>
      </c>
      <c r="D6" s="91">
        <v>706</v>
      </c>
      <c r="E6" s="91">
        <v>683</v>
      </c>
      <c r="F6" s="91">
        <f>C6+D6+E6</f>
        <v>1963</v>
      </c>
      <c r="G6" s="103">
        <v>1963</v>
      </c>
      <c r="J6">
        <v>210000</v>
      </c>
    </row>
    <row r="7" spans="2:10" x14ac:dyDescent="0.25">
      <c r="B7" s="91" t="s">
        <v>158</v>
      </c>
      <c r="C7" s="91">
        <v>56</v>
      </c>
      <c r="D7" s="91">
        <v>112</v>
      </c>
      <c r="E7" s="91">
        <v>160</v>
      </c>
      <c r="F7" s="91">
        <f t="shared" ref="F7:F8" si="0">C7+D7+E7</f>
        <v>328</v>
      </c>
      <c r="G7" s="104">
        <f>F7+F8</f>
        <v>535</v>
      </c>
      <c r="J7">
        <v>50000</v>
      </c>
    </row>
    <row r="8" spans="2:10" x14ac:dyDescent="0.25">
      <c r="B8" s="91" t="s">
        <v>159</v>
      </c>
      <c r="C8" s="91">
        <v>23</v>
      </c>
      <c r="D8" s="91">
        <v>63</v>
      </c>
      <c r="E8" s="91">
        <v>121</v>
      </c>
      <c r="F8" s="91">
        <f t="shared" si="0"/>
        <v>207</v>
      </c>
      <c r="G8" s="104">
        <f>SUM(G6:G7)</f>
        <v>2498</v>
      </c>
      <c r="J8">
        <f>J6+J7</f>
        <v>260000</v>
      </c>
    </row>
    <row r="9" spans="2:10" x14ac:dyDescent="0.25">
      <c r="B9" s="91"/>
      <c r="C9" s="102">
        <f>SUM(C6:C8)</f>
        <v>653</v>
      </c>
      <c r="D9" s="102">
        <f t="shared" ref="D9:E9" si="1">SUM(D6:D8)</f>
        <v>881</v>
      </c>
      <c r="E9" s="102">
        <f t="shared" si="1"/>
        <v>964</v>
      </c>
      <c r="F9" s="102">
        <f>SUM(F6:F8)</f>
        <v>2498</v>
      </c>
      <c r="G9" s="105">
        <f>G6/G8</f>
        <v>0.78582866293034426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RESPUESTA DE PQRS AP</vt:lpstr>
      <vt:lpstr>AMPLIACION DE COBERTURA</vt:lpstr>
      <vt:lpstr>OCUPACION PTOS PLAZAS MERCADO</vt:lpstr>
      <vt:lpstr>TALAS Y PODAS </vt:lpstr>
      <vt:lpstr>RELLENO SANITARIO</vt:lpstr>
      <vt:lpstr>Hoja2</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María</dc:creator>
  <cp:lastModifiedBy>ANDRES LAMPREA ARROYO</cp:lastModifiedBy>
  <dcterms:created xsi:type="dcterms:W3CDTF">2021-07-13T16:42:07Z</dcterms:created>
  <dcterms:modified xsi:type="dcterms:W3CDTF">2022-10-24T14:27:45Z</dcterms:modified>
</cp:coreProperties>
</file>