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MPREA.INFIBAGUE\Documents\2024\SIG\INDICADORES\Fichas reporte avance final 2024\"/>
    </mc:Choice>
  </mc:AlternateContent>
  <bookViews>
    <workbookView xWindow="0" yWindow="0" windowWidth="24000" windowHeight="9735"/>
  </bookViews>
  <sheets>
    <sheet name="INDICADORES 2024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3" i="2" l="1"/>
  <c r="V62" i="2"/>
  <c r="V13" i="2" l="1"/>
  <c r="V12" i="2"/>
  <c r="V33" i="2" l="1"/>
  <c r="V32" i="2"/>
  <c r="V31" i="2"/>
  <c r="V14" i="2"/>
  <c r="V9" i="2"/>
  <c r="V59" i="2"/>
  <c r="V57" i="2"/>
  <c r="V11" i="2" l="1"/>
  <c r="V48" i="2" l="1"/>
  <c r="V36" i="2" l="1"/>
  <c r="V17" i="2"/>
  <c r="V16" i="2"/>
  <c r="V58" i="2" l="1"/>
  <c r="V39" i="2"/>
  <c r="V38" i="2"/>
  <c r="W61" i="2" l="1"/>
  <c r="V41" i="2"/>
  <c r="V25" i="2"/>
  <c r="V64" i="2"/>
  <c r="W64" i="2" s="1"/>
  <c r="V55" i="2" l="1"/>
  <c r="V56" i="2"/>
  <c r="V46" i="2"/>
  <c r="V44" i="2"/>
  <c r="V23" i="2" l="1"/>
  <c r="V21" i="2"/>
  <c r="V20" i="2"/>
  <c r="V19" i="2"/>
  <c r="V35" i="2" l="1"/>
  <c r="V34" i="2"/>
  <c r="V28" i="2"/>
  <c r="V26" i="2" l="1"/>
  <c r="W62" i="2"/>
  <c r="W67" i="2" s="1"/>
  <c r="V60" i="2"/>
  <c r="V54" i="2"/>
  <c r="V53" i="2"/>
  <c r="V52" i="2"/>
  <c r="V51" i="2"/>
  <c r="V50" i="2"/>
  <c r="V49" i="2"/>
  <c r="V47" i="2"/>
  <c r="V43" i="2"/>
  <c r="V42" i="2"/>
  <c r="V40" i="2"/>
  <c r="V30" i="2"/>
  <c r="V24" i="2"/>
  <c r="V22" i="2"/>
  <c r="V10" i="2"/>
  <c r="W10" i="2" s="1"/>
  <c r="V67" i="2" l="1"/>
</calcChain>
</file>

<file path=xl/comments1.xml><?xml version="1.0" encoding="utf-8"?>
<comments xmlns="http://schemas.openxmlformats.org/spreadsheetml/2006/main">
  <authors>
    <author>Lucia</author>
    <author/>
  </authors>
  <commentList>
    <comment ref="J9" authorId="0" shapeId="0">
      <text>
        <r>
          <rPr>
            <b/>
            <sz val="11"/>
            <color indexed="81"/>
            <rFont val="Tahoma"/>
            <family val="2"/>
          </rPr>
          <t>Lucia:</t>
        </r>
        <r>
          <rPr>
            <sz val="11"/>
            <color indexed="81"/>
            <rFont val="Tahoma"/>
            <family val="2"/>
          </rPr>
          <t xml:space="preserve">
En el primer semestre no se pudo realizar medicion al indicador, debido a que el plan de desarrollo se aprobara para el segundo semestre del año, </t>
        </r>
      </text>
    </comment>
    <comment ref="D38" authorId="1" shapeId="0">
      <text>
        <r>
          <rPr>
            <sz val="10"/>
            <color rgb="FF000000"/>
            <rFont val="Arial"/>
            <family val="2"/>
          </rPr>
          <t>======
ID#AAAAJoXNvnc
PwC    (2020-06-02 21:02:56)
Cada cuánto tiempo debe ser calculado el indicador?
Con qué frecuencia?.
Esta puede ser:  anual, trimestral, mensual, diaria, etc.</t>
        </r>
      </text>
    </comment>
    <comment ref="D39" authorId="1" shapeId="0">
      <text>
        <r>
          <rPr>
            <sz val="10"/>
            <color rgb="FF000000"/>
            <rFont val="Arial"/>
            <family val="2"/>
          </rPr>
          <t>======
ID#AAAAJoXNvnc
PwC    (2020-06-02 21:02:56)
Cada cuánto tiempo debe ser calculado el indicador?
Con qué frecuencia?.
Esta puede ser:  anual, trimestral, mensual, diaria, etc.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Lucia: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</commentList>
</comments>
</file>

<file path=xl/sharedStrings.xml><?xml version="1.0" encoding="utf-8"?>
<sst xmlns="http://schemas.openxmlformats.org/spreadsheetml/2006/main" count="369" uniqueCount="252">
  <si>
    <t>INSTITUTO DE FINANCIAMIENTO, PROMOCIÓN Y DESARROLLO DE IBAGUÉ - INFIBAGUÉ -</t>
  </si>
  <si>
    <t>CODIGO:  FOR-SI-015</t>
  </si>
  <si>
    <t>FECHA DE VIGENCIA: 2018/09/11</t>
  </si>
  <si>
    <t>VERSIÓN: 01</t>
  </si>
  <si>
    <t>CONSOLIDADO DE INDICADORES DE GESTIÓN</t>
  </si>
  <si>
    <t>PAGINA 1 DE 1</t>
  </si>
  <si>
    <t>TIPO DE PROCESO</t>
  </si>
  <si>
    <t>PROCESO</t>
  </si>
  <si>
    <t>INDICADOR</t>
  </si>
  <si>
    <t>PERIODICIDAD</t>
  </si>
  <si>
    <t>META</t>
  </si>
  <si>
    <t>LINEA BASE</t>
  </si>
  <si>
    <t>Rangos de evaluacion</t>
  </si>
  <si>
    <t>MESES</t>
  </si>
  <si>
    <t>PROMEDIO ANUAL</t>
  </si>
  <si>
    <t>CUMPLIMIENTO META</t>
  </si>
  <si>
    <t>¿CUMPLE LA META?</t>
  </si>
  <si>
    <t>FECHA</t>
  </si>
  <si>
    <t>Bueno</t>
  </si>
  <si>
    <t>Regular</t>
  </si>
  <si>
    <t>Malo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</si>
  <si>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</si>
  <si>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</si>
  <si>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</si>
  <si>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</si>
  <si>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</si>
  <si>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</si>
  <si>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</si>
  <si>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</si>
  <si>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</si>
  <si>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</si>
  <si>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</si>
  <si>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</si>
  <si>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SI</t>
  </si>
  <si>
    <t>NO</t>
  </si>
  <si>
    <t>N/A</t>
  </si>
  <si>
    <t>ACTUALIZACION</t>
  </si>
  <si>
    <t>ESTRATÉGICOS</t>
  </si>
  <si>
    <t xml:space="preserve">GESTIÓN ESTRATÉGICA  </t>
  </si>
  <si>
    <t xml:space="preserve">Ejecucion del Plan de Desarrollo </t>
  </si>
  <si>
    <t>&gt; o = 70%</t>
  </si>
  <si>
    <t>69% - 29%</t>
  </si>
  <si>
    <t>&lt; o = 28%</t>
  </si>
  <si>
    <t>Cumplimiento de entrega planes de acción - Inversiones</t>
  </si>
  <si>
    <t>&gt; o = 75%</t>
  </si>
  <si>
    <t>74% - 40%</t>
  </si>
  <si>
    <t>&lt; o = 39%</t>
  </si>
  <si>
    <t>Ejecucion del plan de accion - inversiones</t>
  </si>
  <si>
    <t xml:space="preserve">GESTIÓN INTEGRAL DE RIESGOS  </t>
  </si>
  <si>
    <t>% SEGUIMIENTO DEL SISTEMA INTEGRAL DE RIESGOS IMPLEMENTADO, EN BUSQUEDA DE LA VIGILANCIA DE LA SUPERINTENDENCIA FINANCIERA</t>
  </si>
  <si>
    <t>&gt;70 = 100%</t>
  </si>
  <si>
    <t>&gt;30% - 70%</t>
  </si>
  <si>
    <t>&lt; 0 = 30%</t>
  </si>
  <si>
    <t xml:space="preserve">GESTIÓN DEL SIG  </t>
  </si>
  <si>
    <t>Efectividad del SIG</t>
  </si>
  <si>
    <t>Semestral</t>
  </si>
  <si>
    <t>&gt;= 50%</t>
  </si>
  <si>
    <t>49% - 21%</t>
  </si>
  <si>
    <t>&lt; o = 20%</t>
  </si>
  <si>
    <t>Nivel de competencia o evaluación de los auditores internos</t>
  </si>
  <si>
    <t>&gt; o = 4,5</t>
  </si>
  <si>
    <t>4,4 - 4,0</t>
  </si>
  <si>
    <t>&lt; o = 3,9</t>
  </si>
  <si>
    <t>Variación en el número de no conformidades del SIG</t>
  </si>
  <si>
    <t>ND</t>
  </si>
  <si>
    <t>&lt; o = 30%</t>
  </si>
  <si>
    <t>31% - 70%</t>
  </si>
  <si>
    <t>&gt; o = 71%</t>
  </si>
  <si>
    <t>Cumplimiento del PIGA</t>
  </si>
  <si>
    <t>&gt; o = 60%</t>
  </si>
  <si>
    <t>59% - 39%</t>
  </si>
  <si>
    <t>&lt; o = 29%</t>
  </si>
  <si>
    <t>71% - &gt;= 100</t>
  </si>
  <si>
    <t>50% - 70%</t>
  </si>
  <si>
    <t>&lt; = 49%</t>
  </si>
  <si>
    <t xml:space="preserve">GESTIÓN DE TIC`S  </t>
  </si>
  <si>
    <t xml:space="preserve"> IMPLEMENTACIÓN  DE GOBIERNO DIGITAL </t>
  </si>
  <si>
    <t>51% -  60%</t>
  </si>
  <si>
    <t>30% - 50%</t>
  </si>
  <si>
    <t>19% -40%</t>
  </si>
  <si>
    <t>&lt; o = 19%</t>
  </si>
  <si>
    <t>SEGUIMIENTO A LOS CONTROLES DE ALMACENAMIENTO Y RESPALDO DE LA INFORMACIÓN</t>
  </si>
  <si>
    <t>100%</t>
  </si>
  <si>
    <t>&gt; o = 100%</t>
  </si>
  <si>
    <t>79% - 50%</t>
  </si>
  <si>
    <t>&lt; o = 49%</t>
  </si>
  <si>
    <t xml:space="preserve"> MISIONALES</t>
  </si>
  <si>
    <t xml:space="preserve">GESTIÓN DE OPERACIONES FINANCIERA  </t>
  </si>
  <si>
    <t>N/D</t>
  </si>
  <si>
    <t>3 - 0</t>
  </si>
  <si>
    <t>Entre 0 a 30%</t>
  </si>
  <si>
    <t>OPERACIÓN DE ESQUEMAS EMPRESARIALES</t>
  </si>
  <si>
    <t>65% &gt; 85%</t>
  </si>
  <si>
    <t>45% - 64%</t>
  </si>
  <si>
    <t>&lt; o = 44%</t>
  </si>
  <si>
    <t>AMPLIACION DE COBERTURA  SISTEMA DE ALUMBRADO</t>
  </si>
  <si>
    <t>&gt;80 =100%</t>
  </si>
  <si>
    <t>51% - 79%</t>
  </si>
  <si>
    <t>&lt; o = 50%</t>
  </si>
  <si>
    <t>&gt; 61 = 75%</t>
  </si>
  <si>
    <t>31% - 60%</t>
  </si>
  <si>
    <t>GESTIÓN DE PROYECTOS DE PROMOCION Y DESARROLLO</t>
  </si>
  <si>
    <t>Desde 61% hasta 100%</t>
  </si>
  <si>
    <t>Desde 31% hasta 60%</t>
  </si>
  <si>
    <t xml:space="preserve">ATENCIÓN AL CIUDADANO  </t>
  </si>
  <si>
    <t>% DE CORRESPONDENCIA TRAMITADOS</t>
  </si>
  <si>
    <t>NIVEL DE SATISFACCION DE CLIENTE EXTERNO</t>
  </si>
  <si>
    <t xml:space="preserve">GESTIÓN  CONTRACTUAL  </t>
  </si>
  <si>
    <t xml:space="preserve">GESTIÓN  JURÍDICA  </t>
  </si>
  <si>
    <t>DEFENSA JUDICIAL OPORTUNA DE LOS PROCESOS QUE SE ENCUENTRA VINCULADO EL INSTITUTO</t>
  </si>
  <si>
    <t>&gt;= 51 = 100%</t>
  </si>
  <si>
    <t>&lt;= 50% -21%</t>
  </si>
  <si>
    <t>CAPACITAR A TODO EL PERSONAL EN LA PREVENCION DEL DAÑO ANTIJURIDICO EN LOS TEMAS LEGALES</t>
  </si>
  <si>
    <t>APOYO</t>
  </si>
  <si>
    <t xml:space="preserve">GESTIÓN FINANCIERA  </t>
  </si>
  <si>
    <t>TRIMESTRAL</t>
  </si>
  <si>
    <t>&lt;-3</t>
  </si>
  <si>
    <t xml:space="preserve">TRIMESTRAL </t>
  </si>
  <si>
    <t>&lt;-0,003</t>
  </si>
  <si>
    <t>MEDIR EL COMPORTAMIENTO DE LOS INGRESOS Y LOS GASTOS DEL INSTITUTO</t>
  </si>
  <si>
    <t>&gt;=61%</t>
  </si>
  <si>
    <t xml:space="preserve">&gt;=51% - 60% </t>
  </si>
  <si>
    <t>&lt;50%</t>
  </si>
  <si>
    <t>&gt;=90%</t>
  </si>
  <si>
    <t>&lt;=89%</t>
  </si>
  <si>
    <t>&lt;-70%</t>
  </si>
  <si>
    <t>RECUPERACION DE CARTERA PROPIA DEL INSTITUTO</t>
  </si>
  <si>
    <t>&gt;=3%</t>
  </si>
  <si>
    <t>&lt;=2%</t>
  </si>
  <si>
    <t>&lt;-1%</t>
  </si>
  <si>
    <t xml:space="preserve">
&gt; =  85 %   
</t>
  </si>
  <si>
    <t xml:space="preserve">
 &lt; =  84%  y
&gt; = 60%
</t>
  </si>
  <si>
    <t xml:space="preserve"> &lt;=59</t>
  </si>
  <si>
    <t xml:space="preserve">  &gt; =  87%
</t>
  </si>
  <si>
    <t>RECURSOS FISICOS</t>
  </si>
  <si>
    <t>EJECUCION  PLAN ANUAL DE ADQUISICIONES</t>
  </si>
  <si>
    <t>&gt; o = 95%</t>
  </si>
  <si>
    <t>94% - 50%</t>
  </si>
  <si>
    <t xml:space="preserve">GESTIÓN DOCUMENTAL   </t>
  </si>
  <si>
    <t>84% - 50%</t>
  </si>
  <si>
    <t>85% - 50%</t>
  </si>
  <si>
    <t>Aplicación tablas de valoracion documental correctamente - Archivo historico</t>
  </si>
  <si>
    <t>no se tiene</t>
  </si>
  <si>
    <t xml:space="preserve">GESTIÓN  DE CONTROL DISCIPLINARIO  </t>
  </si>
  <si>
    <t xml:space="preserve"> &gt;= 50%</t>
  </si>
  <si>
    <t>21% a 49%</t>
  </si>
  <si>
    <t>&lt; = 20%</t>
  </si>
  <si>
    <t xml:space="preserve"> &gt;= 50</t>
  </si>
  <si>
    <t>&lt;= 20%</t>
  </si>
  <si>
    <t xml:space="preserve"> EVALUACIÓN</t>
  </si>
  <si>
    <t>EVALUACIÓN INDEPENDIENTE</t>
  </si>
  <si>
    <t>&gt;81 = 100%</t>
  </si>
  <si>
    <t>80% - 70%</t>
  </si>
  <si>
    <t>&lt; o = 69%</t>
  </si>
  <si>
    <t>&gt; o = 80%</t>
  </si>
  <si>
    <t>79% - 70%</t>
  </si>
  <si>
    <t>TOTAL DE INDICADORES</t>
  </si>
  <si>
    <t>FECHA DE ACTUALIZACIÓN:</t>
  </si>
  <si>
    <t>INDICADORES VIGENCIA 2024</t>
  </si>
  <si>
    <t>20 DE SEPTIEMBRE DE 2024</t>
  </si>
  <si>
    <t xml:space="preserve">SEMESTRAL </t>
  </si>
  <si>
    <t>CUATRIMESTRAL</t>
  </si>
  <si>
    <t xml:space="preserve">GESTIÓN DE COMUNICACIONES Y PARTICIPACIÓN CIUDADANA </t>
  </si>
  <si>
    <t xml:space="preserve">GESTIÓN HUMANA </t>
  </si>
  <si>
    <t xml:space="preserve">EFICACIA DE LOS CONTROLES DISPUESTOS PARA EL TRATAMIENTO DE LOS RIESGOS. </t>
  </si>
  <si>
    <t>70% -&lt;100%</t>
  </si>
  <si>
    <t>40% - &lt; 69%</t>
  </si>
  <si>
    <t>&gt;39%</t>
  </si>
  <si>
    <t xml:space="preserve">Rendimientos y utilidades recaudados correspondiente a los fondos especiales, recursos propios y/o proyectos </t>
  </si>
  <si>
    <t>ANUAL</t>
  </si>
  <si>
    <t>71%-  100%</t>
  </si>
  <si>
    <t>Rendimientos recuadados en operaciones financieras (créditos de fomento, deuda pública, tesorería)</t>
  </si>
  <si>
    <t>Actividades Planificadas  y/o Promociónadas del portafolio comercial del Instituto</t>
  </si>
  <si>
    <t>9 - 7</t>
  </si>
  <si>
    <t>6 - 4</t>
  </si>
  <si>
    <t>OPORTUNIDAD DE RESPUESTA ORDENES DE SERVICIOS DE ALUMBRADO PÚBLICO</t>
  </si>
  <si>
    <t>MENSUAL</t>
  </si>
  <si>
    <t>AHORRO ENERGETICO DE LOS PROCESOS DE MODERNIZACION</t>
  </si>
  <si>
    <t>51%&gt; 85</t>
  </si>
  <si>
    <t>31% -49%</t>
  </si>
  <si>
    <t xml:space="preserve">INTERVENCION DE PARQUES Y ZONAS VERDES   </t>
  </si>
  <si>
    <t xml:space="preserve">MANTENIMIENTO DE LAS PLAZAS DE MERCADO  </t>
  </si>
  <si>
    <t xml:space="preserve">ADJUDICACIÓN   PUSTOS  PLAZAS DE MERCADO  </t>
  </si>
  <si>
    <t>OPORTUNIDAD DE RESPUESTA ORDENES DE SERVICIOS DE CONTROL VEGETAL  DE ALUMBRADO PÚBLICO</t>
  </si>
  <si>
    <t>65&gt; 85%</t>
  </si>
  <si>
    <t>MANTENIMIENTO DEL RELLENO SANITARIO</t>
  </si>
  <si>
    <t>49% - 60%</t>
  </si>
  <si>
    <t>&lt; o = 48%</t>
  </si>
  <si>
    <t>EFICIENCIA DEL PROCESO DE PRODUCCIÓN DE CONTENIDOS PARA EMISIÓN INTERNA Y EXTERNA</t>
  </si>
  <si>
    <t>MEDICIÓN DEL ALCANCE Y EFICACIA DE LA COMUNICACIÓN DIGITAL DEL INSTITUTO</t>
  </si>
  <si>
    <t>EVALUACIÓN DEL IMPACTO DEL PLAN ESTRATÉGICO DE COMUNICACIONES Y PARTICIPACIÓN CIUDADANA</t>
  </si>
  <si>
    <t xml:space="preserve">NIVEL DE EJECUCIÓN SEGUIMIENTO A LA IMPLEMENTACIÓN DEL SOFTWARE ERP </t>
  </si>
  <si>
    <t>41% -  75%</t>
  </si>
  <si>
    <t>61% - 100%</t>
  </si>
  <si>
    <t>60%-31% -</t>
  </si>
  <si>
    <t xml:space="preserve"> 0 a 30%</t>
  </si>
  <si>
    <t xml:space="preserve">MENSUAL </t>
  </si>
  <si>
    <t>MEDICION DEL ALCANCE O COBERTURA EN LAS CAPACITACIONES DE  NORMATIVIDAD CONTRACTUAL DE INFIBAGUE - EFECTIVIDAD</t>
  </si>
  <si>
    <t>76 = 100%</t>
  </si>
  <si>
    <t>41% - 75%</t>
  </si>
  <si>
    <t>&lt; o = 40%</t>
  </si>
  <si>
    <t xml:space="preserve"> CONTROL Y SEGUIMIENTO EN  LAS ETAPAPAS DE LOS PROCESOS CONTRATUALES (PRECONTRACTUAL, CONTRACTUAL Y POSCONTRACTUAL)</t>
  </si>
  <si>
    <t>&gt; = 70% - 100%</t>
  </si>
  <si>
    <t>&lt;= 64% - 21%</t>
  </si>
  <si>
    <t>RESPUESTA OPORTUNA DE LAS ACCIONES DE TUTELA NOTIFICADAS Y EMITIDAS POR EL INSTITUTO</t>
  </si>
  <si>
    <t>ACTIVIDADES PROGRAMADAS DE EL PLAN DE BIENESTAR (salario emocional) -ESTIMULOS E INCENTIVOS-</t>
  </si>
  <si>
    <t>NIVEL DE CUMPLIMIENTO Y PERTINENCIA DE CAPACITACIONES</t>
  </si>
  <si>
    <t xml:space="preserve">
 &lt;=59</t>
  </si>
  <si>
    <t>TRANSFERENCIAS DOCUMENTALES</t>
  </si>
  <si>
    <t>&gt; o = 85%</t>
  </si>
  <si>
    <t>EFICIENCIA EN LA ATENCIÓN A CONSULTAS Y REQUERIMIENTOS DE ARCHIVO</t>
  </si>
  <si>
    <t>&gt; o = 86%</t>
  </si>
  <si>
    <t>QUEJAS, INFORMES DE SERVIDORES PUBLICOS O ACTUACION DE OFICIO</t>
  </si>
  <si>
    <t>INDAGACIÓN PRELIMINAR</t>
  </si>
  <si>
    <t>CUMPLIMIENTO DE LA PROGRAMACIÓN DE AUDITORÍA</t>
  </si>
  <si>
    <t>CUMPLIMIENTO DE LAS ACCIONES CORRECTIVAS PLANTEADAS.</t>
  </si>
  <si>
    <t>IMPACTO DE LAS  RECOMENDACIONES  REALIZADAS</t>
  </si>
  <si>
    <t>PROMEDIO CUMPLIMIENTO ANUAL</t>
  </si>
  <si>
    <t>ACTIVIDADES DESARROLLADAS PARA EL FUNCIONAMIENTO Y/O DOTACIÓN DEL COMPLEJO CULTURAL PANÓPTICO DE IBAGUÉ</t>
  </si>
  <si>
    <t xml:space="preserve">
ACTIVIDADES DESARROLLADAS PARA LA OPERACIÓN SISTEMA PILOTO DE BICICLETAS COMPARTIDAS</t>
  </si>
  <si>
    <t xml:space="preserve">
ACTIVIDADES REALIZADAS PARA LA ESTRUCTURACIÓN Y EJECUCIÓN DE FERIAS EQUINA Y BOVINA EN EL MARCO DEL FESTIVAL FOLCRÓRICO COLOMBIANO</t>
  </si>
  <si>
    <t>8 - &gt;= 10</t>
  </si>
  <si>
    <t>5 = 7</t>
  </si>
  <si>
    <t>&lt; = 4</t>
  </si>
  <si>
    <t xml:space="preserve">Cumplimiento del Plan de Trabajo Anual </t>
  </si>
  <si>
    <t>SOLIDEZ FINANCIERA A CORTO PLAZO 2024</t>
  </si>
  <si>
    <t>&gt;=16</t>
  </si>
  <si>
    <t>&lt;=8</t>
  </si>
  <si>
    <t>&lt;-5</t>
  </si>
  <si>
    <t>INDICE DE ENDEUDAMIENTO 2024</t>
  </si>
  <si>
    <t>&lt;=3%</t>
  </si>
  <si>
    <t>&lt;=5%</t>
  </si>
  <si>
    <t>&gt;=9%</t>
  </si>
  <si>
    <t xml:space="preserve"> RAZON DE COBERTURA DE INTERESES 2024</t>
  </si>
  <si>
    <t>&gt;=9</t>
  </si>
  <si>
    <t>&lt;=6</t>
  </si>
  <si>
    <t>CONTROL O EFICACIA DE LOS GASTOS ADMINISTRATIVOS 2024</t>
  </si>
  <si>
    <t>&lt;=30%</t>
  </si>
  <si>
    <t>&lt;=50%</t>
  </si>
  <si>
    <t>&gt;50%</t>
  </si>
  <si>
    <t xml:space="preserve"> RENTABILIDAD DEL ACTIVO-ROA 2024</t>
  </si>
  <si>
    <t>&gt;=0,005</t>
  </si>
  <si>
    <t>&lt;=0,004</t>
  </si>
  <si>
    <t>RECUPERACION DE CARTERA Y COBRANZA 2024</t>
  </si>
  <si>
    <t>16 DE OCTUBRE DE 2024</t>
  </si>
  <si>
    <t xml:space="preserve"> </t>
  </si>
  <si>
    <t>27 DE DICIEMBRE  DE 2024</t>
  </si>
  <si>
    <t>4,75</t>
  </si>
  <si>
    <t>31 DE ENERO  DE 2025</t>
  </si>
  <si>
    <t>CIERRE DE VIGENCIA</t>
  </si>
  <si>
    <t xml:space="preserve">GESTIÓN EN LA ADMINISTRACIÓN DE LOS INMUEBLES PROPIEDAD O EN ADMINISTRACIÓN  DEL INSTITUTO 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</si>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</sst>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/m/yyyy"/>
    <numFmt numFmtId="165" formatCode="0.0%"/>
    <numFmt numFmtId="166" formatCode="0.0000"/>
    <numFmt numFmtId="167" formatCode="[$-240A]d&quot; de &quot;mmmm&quot; de &quot;yyyy"/>
    <numFmt numFmtId="168" formatCode="0.0"/>
    <numFmt numFmtId="169" formatCode="0.000"/>
    <numFmt numFmtId="170" formatCode="0.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00B050"/>
        <bgColor rgb="FFFF000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9" fillId="0" borderId="0"/>
    <xf numFmtId="9" fontId="21" fillId="0" borderId="0" applyFont="0" applyFill="0" applyBorder="0" applyAlignment="0" applyProtection="0"/>
  </cellStyleXfs>
  <cellXfs count="41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3" fillId="5" borderId="14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49" fontId="4" fillId="4" borderId="8" xfId="1" applyNumberFormat="1" applyFont="1" applyFill="1" applyBorder="1" applyAlignment="1">
      <alignment horizontal="center" vertical="center" wrapText="1"/>
    </xf>
    <xf numFmtId="49" fontId="4" fillId="4" borderId="24" xfId="1" applyNumberFormat="1" applyFont="1" applyFill="1" applyBorder="1" applyAlignment="1">
      <alignment horizontal="center" vertical="center" wrapText="1"/>
    </xf>
    <xf numFmtId="49" fontId="4" fillId="4" borderId="25" xfId="1" applyNumberFormat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4" fillId="6" borderId="27" xfId="1" applyFont="1" applyFill="1" applyBorder="1" applyAlignment="1">
      <alignment horizontal="center" vertical="center" wrapText="1"/>
    </xf>
    <xf numFmtId="0" fontId="1" fillId="6" borderId="30" xfId="1" applyFill="1" applyBorder="1" applyAlignment="1">
      <alignment horizontal="center" vertical="center" wrapText="1"/>
    </xf>
    <xf numFmtId="9" fontId="9" fillId="7" borderId="23" xfId="1" applyNumberFormat="1" applyFont="1" applyFill="1" applyBorder="1" applyAlignment="1">
      <alignment horizontal="center" vertical="center" wrapText="1"/>
    </xf>
    <xf numFmtId="9" fontId="9" fillId="3" borderId="23" xfId="1" applyNumberFormat="1" applyFont="1" applyFill="1" applyBorder="1" applyAlignment="1">
      <alignment horizontal="center" vertical="center" wrapText="1"/>
    </xf>
    <xf numFmtId="9" fontId="9" fillId="8" borderId="32" xfId="1" applyNumberFormat="1" applyFont="1" applyFill="1" applyBorder="1" applyAlignment="1">
      <alignment horizontal="center" vertical="center" wrapText="1"/>
    </xf>
    <xf numFmtId="49" fontId="3" fillId="6" borderId="30" xfId="1" applyNumberFormat="1" applyFont="1" applyFill="1" applyBorder="1" applyAlignment="1">
      <alignment horizontal="center" vertical="center" wrapText="1"/>
    </xf>
    <xf numFmtId="49" fontId="1" fillId="6" borderId="30" xfId="1" applyNumberFormat="1" applyFill="1" applyBorder="1" applyAlignment="1">
      <alignment horizontal="center" vertical="center" wrapText="1"/>
    </xf>
    <xf numFmtId="164" fontId="3" fillId="6" borderId="30" xfId="1" applyNumberFormat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 wrapText="1"/>
    </xf>
    <xf numFmtId="0" fontId="5" fillId="6" borderId="30" xfId="1" applyFont="1" applyFill="1" applyBorder="1" applyAlignment="1">
      <alignment horizontal="center" vertical="center" wrapText="1"/>
    </xf>
    <xf numFmtId="9" fontId="9" fillId="8" borderId="33" xfId="1" applyNumberFormat="1" applyFont="1" applyFill="1" applyBorder="1" applyAlignment="1">
      <alignment horizontal="center" vertical="center" wrapText="1"/>
    </xf>
    <xf numFmtId="0" fontId="9" fillId="7" borderId="23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8" borderId="32" xfId="1" applyFont="1" applyFill="1" applyBorder="1" applyAlignment="1">
      <alignment horizontal="center" vertical="center" wrapText="1"/>
    </xf>
    <xf numFmtId="49" fontId="1" fillId="6" borderId="6" xfId="1" applyNumberFormat="1" applyFill="1" applyBorder="1" applyAlignment="1">
      <alignment horizontal="center" vertical="center" wrapText="1"/>
    </xf>
    <xf numFmtId="0" fontId="9" fillId="8" borderId="33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49" fontId="11" fillId="7" borderId="40" xfId="1" applyNumberFormat="1" applyFont="1" applyFill="1" applyBorder="1" applyAlignment="1">
      <alignment horizontal="center" vertical="center" wrapText="1"/>
    </xf>
    <xf numFmtId="49" fontId="11" fillId="3" borderId="40" xfId="1" applyNumberFormat="1" applyFont="1" applyFill="1" applyBorder="1" applyAlignment="1">
      <alignment horizontal="center" vertical="center" wrapText="1"/>
    </xf>
    <xf numFmtId="49" fontId="11" fillId="8" borderId="41" xfId="1" applyNumberFormat="1" applyFont="1" applyFill="1" applyBorder="1" applyAlignment="1">
      <alignment horizontal="center" vertical="center" wrapText="1"/>
    </xf>
    <xf numFmtId="9" fontId="2" fillId="7" borderId="23" xfId="1" applyNumberFormat="1" applyFont="1" applyFill="1" applyBorder="1" applyAlignment="1">
      <alignment horizontal="center" vertical="center" wrapText="1"/>
    </xf>
    <xf numFmtId="9" fontId="2" fillId="3" borderId="23" xfId="1" applyNumberFormat="1" applyFont="1" applyFill="1" applyBorder="1" applyAlignment="1">
      <alignment horizontal="center" vertical="center" wrapText="1"/>
    </xf>
    <xf numFmtId="9" fontId="2" fillId="8" borderId="33" xfId="1" applyNumberFormat="1" applyFont="1" applyFill="1" applyBorder="1" applyAlignment="1">
      <alignment horizontal="center" vertical="center" wrapText="1"/>
    </xf>
    <xf numFmtId="9" fontId="1" fillId="3" borderId="23" xfId="1" applyNumberFormat="1" applyFill="1" applyBorder="1" applyAlignment="1">
      <alignment horizontal="center" vertical="center" wrapText="1"/>
    </xf>
    <xf numFmtId="49" fontId="1" fillId="6" borderId="29" xfId="1" applyNumberFormat="1" applyFill="1" applyBorder="1" applyAlignment="1">
      <alignment horizontal="center" vertical="center" wrapText="1"/>
    </xf>
    <xf numFmtId="49" fontId="1" fillId="6" borderId="11" xfId="1" applyNumberFormat="1" applyFill="1" applyBorder="1" applyAlignment="1">
      <alignment vertical="center" wrapText="1"/>
    </xf>
    <xf numFmtId="49" fontId="1" fillId="6" borderId="31" xfId="1" applyNumberFormat="1" applyFill="1" applyBorder="1" applyAlignment="1">
      <alignment vertical="center" wrapText="1"/>
    </xf>
    <xf numFmtId="49" fontId="5" fillId="6" borderId="6" xfId="1" applyNumberFormat="1" applyFont="1" applyFill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0" fillId="14" borderId="30" xfId="1" applyFont="1" applyFill="1" applyBorder="1" applyAlignment="1">
      <alignment horizontal="center" vertical="center" wrapText="1"/>
    </xf>
    <xf numFmtId="9" fontId="10" fillId="15" borderId="30" xfId="1" applyNumberFormat="1" applyFont="1" applyFill="1" applyBorder="1" applyAlignment="1">
      <alignment horizontal="center" vertical="center" wrapText="1"/>
    </xf>
    <xf numFmtId="0" fontId="2" fillId="13" borderId="31" xfId="1" applyFont="1" applyFill="1" applyBorder="1"/>
    <xf numFmtId="9" fontId="1" fillId="8" borderId="33" xfId="1" applyNumberFormat="1" applyFill="1" applyBorder="1" applyAlignment="1">
      <alignment horizontal="center" vertical="center" wrapText="1"/>
    </xf>
    <xf numFmtId="0" fontId="1" fillId="7" borderId="23" xfId="1" applyFill="1" applyBorder="1" applyAlignment="1">
      <alignment horizontal="center" vertical="center" wrapText="1"/>
    </xf>
    <xf numFmtId="0" fontId="1" fillId="13" borderId="30" xfId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 wrapText="1"/>
    </xf>
    <xf numFmtId="0" fontId="2" fillId="7" borderId="23" xfId="3" applyFont="1" applyFill="1" applyBorder="1" applyAlignment="1">
      <alignment horizontal="center" vertical="center" wrapText="1"/>
    </xf>
    <xf numFmtId="0" fontId="2" fillId="3" borderId="23" xfId="3" applyFont="1" applyFill="1" applyBorder="1" applyAlignment="1">
      <alignment horizontal="center" vertical="center" wrapText="1"/>
    </xf>
    <xf numFmtId="9" fontId="2" fillId="8" borderId="33" xfId="2" applyFont="1" applyFill="1" applyBorder="1" applyAlignment="1">
      <alignment horizontal="center" vertical="center" wrapText="1"/>
    </xf>
    <xf numFmtId="0" fontId="2" fillId="7" borderId="23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8" borderId="33" xfId="1" applyFont="1" applyFill="1" applyBorder="1" applyAlignment="1">
      <alignment horizontal="center" vertical="center" wrapText="1"/>
    </xf>
    <xf numFmtId="0" fontId="13" fillId="7" borderId="23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horizontal="center" vertical="center" wrapText="1"/>
    </xf>
    <xf numFmtId="0" fontId="13" fillId="8" borderId="33" xfId="1" applyFont="1" applyFill="1" applyBorder="1" applyAlignment="1">
      <alignment horizontal="center" vertical="center" wrapText="1"/>
    </xf>
    <xf numFmtId="0" fontId="14" fillId="6" borderId="30" xfId="1" applyFont="1" applyFill="1" applyBorder="1" applyAlignment="1">
      <alignment horizontal="center" vertical="center" wrapText="1"/>
    </xf>
    <xf numFmtId="10" fontId="15" fillId="6" borderId="23" xfId="1" applyNumberFormat="1" applyFont="1" applyFill="1" applyBorder="1" applyAlignment="1">
      <alignment horizontal="center" vertical="center" wrapText="1"/>
    </xf>
    <xf numFmtId="9" fontId="1" fillId="13" borderId="36" xfId="1" applyNumberFormat="1" applyFill="1" applyBorder="1" applyAlignment="1">
      <alignment horizontal="center" vertical="center" wrapText="1"/>
    </xf>
    <xf numFmtId="0" fontId="2" fillId="13" borderId="23" xfId="1" applyFont="1" applyFill="1" applyBorder="1"/>
    <xf numFmtId="49" fontId="1" fillId="13" borderId="23" xfId="1" applyNumberFormat="1" applyFill="1" applyBorder="1" applyAlignment="1">
      <alignment horizontal="center" vertical="center" wrapText="1"/>
    </xf>
    <xf numFmtId="10" fontId="1" fillId="6" borderId="6" xfId="1" applyNumberFormat="1" applyFill="1" applyBorder="1" applyAlignment="1">
      <alignment horizontal="center" vertical="center" wrapText="1"/>
    </xf>
    <xf numFmtId="0" fontId="1" fillId="13" borderId="0" xfId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5" fillId="0" borderId="0" xfId="1" applyFont="1"/>
    <xf numFmtId="17" fontId="3" fillId="6" borderId="30" xfId="1" applyNumberFormat="1" applyFont="1" applyFill="1" applyBorder="1" applyAlignment="1">
      <alignment horizontal="center" vertical="center" wrapText="1"/>
    </xf>
    <xf numFmtId="9" fontId="1" fillId="6" borderId="29" xfId="1" applyNumberFormat="1" applyFill="1" applyBorder="1" applyAlignment="1">
      <alignment horizontal="center" vertical="center" wrapText="1"/>
    </xf>
    <xf numFmtId="49" fontId="2" fillId="7" borderId="42" xfId="1" applyNumberFormat="1" applyFont="1" applyFill="1" applyBorder="1" applyAlignment="1">
      <alignment horizontal="center" vertical="center" wrapText="1"/>
    </xf>
    <xf numFmtId="49" fontId="2" fillId="3" borderId="42" xfId="1" applyNumberFormat="1" applyFont="1" applyFill="1" applyBorder="1" applyAlignment="1">
      <alignment horizontal="center" vertical="center" wrapText="1"/>
    </xf>
    <xf numFmtId="0" fontId="1" fillId="0" borderId="0" xfId="1"/>
    <xf numFmtId="9" fontId="1" fillId="7" borderId="36" xfId="1" applyNumberFormat="1" applyFill="1" applyBorder="1" applyAlignment="1">
      <alignment horizontal="center" vertical="center" wrapText="1"/>
    </xf>
    <xf numFmtId="0" fontId="12" fillId="6" borderId="31" xfId="1" applyFont="1" applyFill="1" applyBorder="1" applyAlignment="1">
      <alignment horizontal="center" vertical="center" wrapText="1"/>
    </xf>
    <xf numFmtId="0" fontId="26" fillId="6" borderId="30" xfId="1" applyFont="1" applyFill="1" applyBorder="1" applyAlignment="1">
      <alignment horizontal="center" vertical="center" wrapText="1"/>
    </xf>
    <xf numFmtId="0" fontId="18" fillId="6" borderId="31" xfId="1" applyFont="1" applyFill="1" applyBorder="1" applyAlignment="1">
      <alignment horizontal="center" vertical="center" wrapText="1"/>
    </xf>
    <xf numFmtId="9" fontId="1" fillId="7" borderId="23" xfId="1" applyNumberFormat="1" applyFill="1" applyBorder="1" applyAlignment="1">
      <alignment horizontal="center" vertical="center" wrapText="1"/>
    </xf>
    <xf numFmtId="9" fontId="1" fillId="8" borderId="36" xfId="1" applyNumberFormat="1" applyFill="1" applyBorder="1" applyAlignment="1">
      <alignment horizontal="center" vertical="center" wrapText="1"/>
    </xf>
    <xf numFmtId="9" fontId="1" fillId="10" borderId="6" xfId="1" applyNumberFormat="1" applyFill="1" applyBorder="1" applyAlignment="1">
      <alignment horizontal="center" vertical="center" wrapText="1"/>
    </xf>
    <xf numFmtId="9" fontId="1" fillId="12" borderId="6" xfId="1" applyNumberFormat="1" applyFill="1" applyBorder="1" applyAlignment="1">
      <alignment horizontal="center" vertical="center" wrapText="1"/>
    </xf>
    <xf numFmtId="0" fontId="18" fillId="6" borderId="30" xfId="1" applyFont="1" applyFill="1" applyBorder="1" applyAlignment="1">
      <alignment horizontal="center" vertical="center" wrapText="1"/>
    </xf>
    <xf numFmtId="9" fontId="1" fillId="3" borderId="23" xfId="1" applyNumberFormat="1" applyFill="1" applyBorder="1" applyAlignment="1">
      <alignment horizontal="center" vertical="center" wrapText="1"/>
    </xf>
    <xf numFmtId="9" fontId="9" fillId="7" borderId="33" xfId="0" applyNumberFormat="1" applyFont="1" applyFill="1" applyBorder="1" applyAlignment="1">
      <alignment horizontal="center" vertical="center" wrapText="1"/>
    </xf>
    <xf numFmtId="9" fontId="9" fillId="3" borderId="23" xfId="0" applyNumberFormat="1" applyFont="1" applyFill="1" applyBorder="1" applyAlignment="1">
      <alignment horizontal="center" vertical="center" wrapText="1"/>
    </xf>
    <xf numFmtId="9" fontId="2" fillId="8" borderId="23" xfId="0" applyNumberFormat="1" applyFont="1" applyFill="1" applyBorder="1" applyAlignment="1">
      <alignment horizontal="center" vertical="center" wrapText="1"/>
    </xf>
    <xf numFmtId="9" fontId="1" fillId="10" borderId="2" xfId="1" applyNumberFormat="1" applyFill="1" applyBorder="1" applyAlignment="1">
      <alignment horizontal="center" vertical="center" wrapText="1"/>
    </xf>
    <xf numFmtId="0" fontId="5" fillId="13" borderId="52" xfId="1" applyFont="1" applyFill="1" applyBorder="1" applyAlignment="1">
      <alignment horizontal="center" vertical="center" wrapText="1"/>
    </xf>
    <xf numFmtId="0" fontId="18" fillId="6" borderId="23" xfId="1" applyFont="1" applyFill="1" applyBorder="1" applyAlignment="1">
      <alignment horizontal="center" vertical="center" wrapText="1"/>
    </xf>
    <xf numFmtId="49" fontId="2" fillId="7" borderId="23" xfId="1" applyNumberFormat="1" applyFont="1" applyFill="1" applyBorder="1" applyAlignment="1">
      <alignment vertical="center" wrapText="1"/>
    </xf>
    <xf numFmtId="49" fontId="2" fillId="3" borderId="23" xfId="1" applyNumberFormat="1" applyFont="1" applyFill="1" applyBorder="1" applyAlignment="1">
      <alignment vertical="center" wrapText="1"/>
    </xf>
    <xf numFmtId="49" fontId="2" fillId="8" borderId="23" xfId="1" applyNumberFormat="1" applyFont="1" applyFill="1" applyBorder="1" applyAlignment="1">
      <alignment vertical="center" wrapText="1"/>
    </xf>
    <xf numFmtId="9" fontId="10" fillId="7" borderId="36" xfId="1" applyNumberFormat="1" applyFont="1" applyFill="1" applyBorder="1" applyAlignment="1">
      <alignment horizontal="center" vertical="center" wrapText="1"/>
    </xf>
    <xf numFmtId="49" fontId="2" fillId="7" borderId="23" xfId="0" applyNumberFormat="1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9" fontId="2" fillId="7" borderId="23" xfId="4" applyNumberFormat="1" applyFont="1" applyFill="1" applyBorder="1" applyAlignment="1">
      <alignment horizontal="center" vertical="center" wrapText="1"/>
    </xf>
    <xf numFmtId="9" fontId="2" fillId="7" borderId="23" xfId="1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9" fontId="1" fillId="9" borderId="6" xfId="1" applyNumberForma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9" fontId="5" fillId="7" borderId="23" xfId="1" applyNumberFormat="1" applyFont="1" applyFill="1" applyBorder="1" applyAlignment="1">
      <alignment horizontal="center" vertical="center" wrapText="1"/>
    </xf>
    <xf numFmtId="9" fontId="9" fillId="7" borderId="23" xfId="0" applyNumberFormat="1" applyFont="1" applyFill="1" applyBorder="1" applyAlignment="1">
      <alignment horizontal="center" vertical="center" wrapText="1"/>
    </xf>
    <xf numFmtId="9" fontId="9" fillId="8" borderId="33" xfId="0" applyNumberFormat="1" applyFont="1" applyFill="1" applyBorder="1" applyAlignment="1">
      <alignment horizontal="center" vertical="center" wrapText="1"/>
    </xf>
    <xf numFmtId="9" fontId="2" fillId="8" borderId="23" xfId="4" applyNumberFormat="1" applyFont="1" applyFill="1" applyBorder="1" applyAlignment="1">
      <alignment horizontal="center" vertical="center" wrapText="1"/>
    </xf>
    <xf numFmtId="0" fontId="5" fillId="13" borderId="30" xfId="1" applyFont="1" applyFill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9" fontId="9" fillId="7" borderId="23" xfId="4" applyFont="1" applyFill="1" applyBorder="1" applyAlignment="1">
      <alignment horizontal="center" vertical="center" wrapText="1"/>
    </xf>
    <xf numFmtId="9" fontId="10" fillId="7" borderId="23" xfId="1" applyNumberFormat="1" applyFont="1" applyFill="1" applyBorder="1" applyAlignment="1">
      <alignment horizontal="center" vertical="center" wrapText="1"/>
    </xf>
    <xf numFmtId="0" fontId="1" fillId="13" borderId="30" xfId="1" applyFont="1" applyFill="1" applyBorder="1" applyAlignment="1">
      <alignment horizontal="center" vertical="center" wrapText="1"/>
    </xf>
    <xf numFmtId="0" fontId="1" fillId="13" borderId="0" xfId="1" applyFont="1" applyFill="1" applyBorder="1" applyAlignment="1">
      <alignment horizontal="center" vertical="center" wrapText="1"/>
    </xf>
    <xf numFmtId="9" fontId="13" fillId="7" borderId="23" xfId="0" applyNumberFormat="1" applyFont="1" applyFill="1" applyBorder="1" applyAlignment="1">
      <alignment horizontal="center" vertical="center" wrapText="1"/>
    </xf>
    <xf numFmtId="9" fontId="13" fillId="3" borderId="23" xfId="0" applyNumberFormat="1" applyFont="1" applyFill="1" applyBorder="1" applyAlignment="1">
      <alignment horizontal="center" vertical="center" wrapText="1"/>
    </xf>
    <xf numFmtId="9" fontId="13" fillId="8" borderId="33" xfId="0" applyNumberFormat="1" applyFont="1" applyFill="1" applyBorder="1" applyAlignment="1">
      <alignment horizontal="center" vertical="center" wrapText="1"/>
    </xf>
    <xf numFmtId="9" fontId="12" fillId="8" borderId="36" xfId="1" applyNumberFormat="1" applyFont="1" applyFill="1" applyBorder="1" applyAlignment="1">
      <alignment horizontal="center" vertical="center" wrapText="1"/>
    </xf>
    <xf numFmtId="9" fontId="12" fillId="8" borderId="23" xfId="1" applyNumberFormat="1" applyFont="1" applyFill="1" applyBorder="1" applyAlignment="1">
      <alignment horizontal="center" vertical="center" wrapText="1"/>
    </xf>
    <xf numFmtId="9" fontId="12" fillId="3" borderId="23" xfId="1" applyNumberFormat="1" applyFont="1" applyFill="1" applyBorder="1" applyAlignment="1">
      <alignment horizontal="center" vertical="center" wrapText="1"/>
    </xf>
    <xf numFmtId="9" fontId="1" fillId="8" borderId="23" xfId="1" applyNumberFormat="1" applyFill="1" applyBorder="1" applyAlignment="1">
      <alignment horizontal="center" vertical="center" wrapText="1"/>
    </xf>
    <xf numFmtId="9" fontId="2" fillId="7" borderId="23" xfId="2" applyFont="1" applyFill="1" applyBorder="1" applyAlignment="1">
      <alignment horizontal="center" vertical="center"/>
    </xf>
    <xf numFmtId="0" fontId="10" fillId="15" borderId="30" xfId="0" applyFont="1" applyFill="1" applyBorder="1" applyAlignment="1">
      <alignment horizontal="center" vertical="center" wrapText="1"/>
    </xf>
    <xf numFmtId="0" fontId="10" fillId="16" borderId="48" xfId="0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8" fillId="6" borderId="24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9" fontId="2" fillId="3" borderId="23" xfId="0" applyNumberFormat="1" applyFont="1" applyFill="1" applyBorder="1" applyAlignment="1">
      <alignment horizontal="center" vertical="center" wrapText="1"/>
    </xf>
    <xf numFmtId="9" fontId="2" fillId="8" borderId="33" xfId="0" applyNumberFormat="1" applyFont="1" applyFill="1" applyBorder="1" applyAlignment="1">
      <alignment horizontal="center" vertical="center" wrapText="1"/>
    </xf>
    <xf numFmtId="9" fontId="2" fillId="7" borderId="49" xfId="1" applyNumberFormat="1" applyFont="1" applyFill="1" applyBorder="1" applyAlignment="1">
      <alignment horizontal="center" vertical="center" wrapText="1"/>
    </xf>
    <xf numFmtId="9" fontId="2" fillId="7" borderId="23" xfId="1" applyNumberFormat="1" applyFont="1" applyFill="1" applyBorder="1" applyAlignment="1">
      <alignment horizontal="center" vertical="center"/>
    </xf>
    <xf numFmtId="0" fontId="29" fillId="8" borderId="57" xfId="1" applyFont="1" applyFill="1" applyBorder="1" applyAlignment="1">
      <alignment horizontal="center" vertical="center" wrapText="1"/>
    </xf>
    <xf numFmtId="167" fontId="3" fillId="0" borderId="57" xfId="1" applyNumberFormat="1" applyFont="1" applyBorder="1" applyAlignment="1">
      <alignment horizontal="center" vertical="center" wrapText="1"/>
    </xf>
    <xf numFmtId="0" fontId="18" fillId="6" borderId="60" xfId="1" applyFont="1" applyFill="1" applyBorder="1" applyAlignment="1">
      <alignment horizontal="center" vertical="center" wrapText="1"/>
    </xf>
    <xf numFmtId="49" fontId="2" fillId="8" borderId="42" xfId="1" applyNumberFormat="1" applyFont="1" applyFill="1" applyBorder="1" applyAlignment="1">
      <alignment horizontal="center" vertical="center" wrapText="1"/>
    </xf>
    <xf numFmtId="49" fontId="1" fillId="6" borderId="42" xfId="1" applyNumberFormat="1" applyFill="1" applyBorder="1" applyAlignment="1">
      <alignment horizontal="center" vertical="center" wrapText="1"/>
    </xf>
    <xf numFmtId="0" fontId="2" fillId="13" borderId="31" xfId="1" applyFont="1" applyFill="1" applyBorder="1" applyAlignment="1">
      <alignment horizontal="center" vertical="center" wrapText="1"/>
    </xf>
    <xf numFmtId="0" fontId="18" fillId="11" borderId="23" xfId="1" applyFont="1" applyFill="1" applyBorder="1" applyAlignment="1">
      <alignment horizontal="center" vertical="center" wrapText="1"/>
    </xf>
    <xf numFmtId="0" fontId="18" fillId="11" borderId="4" xfId="1" applyFont="1" applyFill="1" applyBorder="1" applyAlignment="1">
      <alignment horizontal="center" vertical="center" wrapText="1"/>
    </xf>
    <xf numFmtId="0" fontId="1" fillId="13" borderId="30" xfId="1" applyFill="1" applyBorder="1" applyAlignment="1">
      <alignment horizontal="center" vertical="center" wrapText="1"/>
    </xf>
    <xf numFmtId="9" fontId="8" fillId="7" borderId="49" xfId="0" applyNumberFormat="1" applyFont="1" applyFill="1" applyBorder="1" applyAlignment="1">
      <alignment horizontal="center" vertical="center" wrapText="1"/>
    </xf>
    <xf numFmtId="16" fontId="8" fillId="3" borderId="23" xfId="0" applyNumberFormat="1" applyFont="1" applyFill="1" applyBorder="1" applyAlignment="1">
      <alignment horizontal="center" vertical="center" wrapText="1"/>
    </xf>
    <xf numFmtId="9" fontId="8" fillId="8" borderId="33" xfId="0" applyNumberFormat="1" applyFont="1" applyFill="1" applyBorder="1" applyAlignment="1">
      <alignment horizontal="center" vertical="center" wrapText="1"/>
    </xf>
    <xf numFmtId="168" fontId="1" fillId="12" borderId="6" xfId="1" applyNumberFormat="1" applyFill="1" applyBorder="1" applyAlignment="1">
      <alignment horizontal="center" vertical="center" wrapText="1"/>
    </xf>
    <xf numFmtId="0" fontId="5" fillId="13" borderId="23" xfId="1" applyFont="1" applyFill="1" applyBorder="1" applyAlignment="1">
      <alignment horizontal="center" vertical="center" wrapText="1"/>
    </xf>
    <xf numFmtId="9" fontId="9" fillId="7" borderId="42" xfId="1" applyNumberFormat="1" applyFont="1" applyFill="1" applyBorder="1" applyAlignment="1">
      <alignment horizontal="center" vertical="center" wrapText="1"/>
    </xf>
    <xf numFmtId="9" fontId="9" fillId="3" borderId="42" xfId="1" applyNumberFormat="1" applyFont="1" applyFill="1" applyBorder="1" applyAlignment="1">
      <alignment horizontal="center" vertical="center" wrapText="1"/>
    </xf>
    <xf numFmtId="0" fontId="1" fillId="13" borderId="31" xfId="1" applyFont="1" applyFill="1" applyBorder="1" applyAlignment="1">
      <alignment horizontal="center" vertical="center" wrapText="1"/>
    </xf>
    <xf numFmtId="49" fontId="11" fillId="7" borderId="61" xfId="1" applyNumberFormat="1" applyFont="1" applyFill="1" applyBorder="1" applyAlignment="1">
      <alignment horizontal="center" vertical="center" wrapText="1"/>
    </xf>
    <xf numFmtId="49" fontId="11" fillId="3" borderId="61" xfId="1" applyNumberFormat="1" applyFont="1" applyFill="1" applyBorder="1" applyAlignment="1">
      <alignment horizontal="center" vertical="center" wrapText="1"/>
    </xf>
    <xf numFmtId="49" fontId="11" fillId="8" borderId="62" xfId="1" applyNumberFormat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1" fillId="6" borderId="23" xfId="1" applyFill="1" applyBorder="1" applyAlignment="1">
      <alignment horizontal="center" vertical="center" wrapText="1"/>
    </xf>
    <xf numFmtId="0" fontId="3" fillId="5" borderId="22" xfId="1" applyFont="1" applyFill="1" applyBorder="1" applyAlignment="1">
      <alignment horizontal="center" vertical="center" wrapText="1"/>
    </xf>
    <xf numFmtId="0" fontId="1" fillId="0" borderId="23" xfId="1" applyBorder="1" applyAlignment="1">
      <alignment horizontal="center" vertical="center"/>
    </xf>
    <xf numFmtId="0" fontId="5" fillId="6" borderId="29" xfId="1" applyFont="1" applyFill="1" applyBorder="1" applyAlignment="1">
      <alignment horizontal="center" vertical="center" wrapText="1"/>
    </xf>
    <xf numFmtId="9" fontId="9" fillId="8" borderId="53" xfId="1" applyNumberFormat="1" applyFont="1" applyFill="1" applyBorder="1" applyAlignment="1">
      <alignment horizontal="center" vertical="center" wrapText="1"/>
    </xf>
    <xf numFmtId="9" fontId="1" fillId="7" borderId="6" xfId="1" applyNumberFormat="1" applyFill="1" applyBorder="1" applyAlignment="1">
      <alignment horizontal="center" vertical="center" wrapText="1"/>
    </xf>
    <xf numFmtId="9" fontId="2" fillId="7" borderId="11" xfId="1" applyNumberFormat="1" applyFont="1" applyFill="1" applyBorder="1" applyAlignment="1">
      <alignment horizontal="center" vertical="center"/>
    </xf>
    <xf numFmtId="9" fontId="2" fillId="7" borderId="11" xfId="1" applyNumberFormat="1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1" fillId="6" borderId="30" xfId="1" applyFont="1" applyFill="1" applyBorder="1" applyAlignment="1">
      <alignment horizontal="center" vertical="center" wrapText="1"/>
    </xf>
    <xf numFmtId="9" fontId="2" fillId="7" borderId="23" xfId="2" applyFont="1" applyFill="1" applyBorder="1" applyAlignment="1">
      <alignment horizontal="center" vertical="center"/>
    </xf>
    <xf numFmtId="10" fontId="1" fillId="9" borderId="6" xfId="1" applyNumberForma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9" fontId="1" fillId="7" borderId="23" xfId="1" applyNumberFormat="1" applyFill="1" applyBorder="1" applyAlignment="1">
      <alignment horizontal="center" vertical="center" wrapText="1"/>
    </xf>
    <xf numFmtId="49" fontId="2" fillId="8" borderId="32" xfId="0" applyNumberFormat="1" applyFont="1" applyFill="1" applyBorder="1" applyAlignment="1">
      <alignment horizontal="center" vertical="center" wrapText="1"/>
    </xf>
    <xf numFmtId="9" fontId="10" fillId="16" borderId="4" xfId="1" applyNumberFormat="1" applyFont="1" applyFill="1" applyBorder="1" applyAlignment="1">
      <alignment horizontal="center" vertical="center" wrapText="1"/>
    </xf>
    <xf numFmtId="9" fontId="1" fillId="9" borderId="23" xfId="1" applyNumberFormat="1" applyFill="1" applyBorder="1" applyAlignment="1">
      <alignment horizontal="center" vertical="center" wrapText="1"/>
    </xf>
    <xf numFmtId="9" fontId="19" fillId="19" borderId="31" xfId="1" applyNumberFormat="1" applyFont="1" applyFill="1" applyBorder="1" applyAlignment="1">
      <alignment horizontal="center" vertical="center" wrapText="1"/>
    </xf>
    <xf numFmtId="9" fontId="19" fillId="19" borderId="9" xfId="1" applyNumberFormat="1" applyFont="1" applyFill="1" applyBorder="1" applyAlignment="1">
      <alignment horizontal="center" vertical="center" wrapText="1"/>
    </xf>
    <xf numFmtId="9" fontId="19" fillId="19" borderId="4" xfId="1" applyNumberFormat="1" applyFont="1" applyFill="1" applyBorder="1" applyAlignment="1">
      <alignment horizontal="center" vertical="center" wrapText="1"/>
    </xf>
    <xf numFmtId="9" fontId="19" fillId="19" borderId="30" xfId="1" applyNumberFormat="1" applyFont="1" applyFill="1" applyBorder="1" applyAlignment="1">
      <alignment horizontal="center" vertical="center" wrapText="1"/>
    </xf>
    <xf numFmtId="0" fontId="19" fillId="19" borderId="30" xfId="1" applyFont="1" applyFill="1" applyBorder="1" applyAlignment="1">
      <alignment horizontal="center" vertical="center" wrapText="1"/>
    </xf>
    <xf numFmtId="0" fontId="19" fillId="19" borderId="4" xfId="1" applyFont="1" applyFill="1" applyBorder="1" applyAlignment="1">
      <alignment horizontal="center" vertical="center" wrapText="1"/>
    </xf>
    <xf numFmtId="9" fontId="19" fillId="19" borderId="29" xfId="1" applyNumberFormat="1" applyFont="1" applyFill="1" applyBorder="1" applyAlignment="1">
      <alignment horizontal="center" vertical="center" wrapText="1"/>
    </xf>
    <xf numFmtId="9" fontId="19" fillId="19" borderId="1" xfId="1" applyNumberFormat="1" applyFont="1" applyFill="1" applyBorder="1" applyAlignment="1">
      <alignment horizontal="center" vertical="center" wrapText="1"/>
    </xf>
    <xf numFmtId="9" fontId="19" fillId="19" borderId="23" xfId="1" applyNumberFormat="1" applyFont="1" applyFill="1" applyBorder="1" applyAlignment="1">
      <alignment horizontal="center" vertical="center" wrapText="1"/>
    </xf>
    <xf numFmtId="9" fontId="31" fillId="23" borderId="30" xfId="4" applyFont="1" applyFill="1" applyBorder="1" applyAlignment="1">
      <alignment horizontal="center" vertical="center" wrapText="1"/>
    </xf>
    <xf numFmtId="49" fontId="31" fillId="23" borderId="29" xfId="1" applyNumberFormat="1" applyFont="1" applyFill="1" applyBorder="1" applyAlignment="1">
      <alignment horizontal="center" vertical="center" wrapText="1"/>
    </xf>
    <xf numFmtId="9" fontId="31" fillId="23" borderId="1" xfId="1" applyNumberFormat="1" applyFont="1" applyFill="1" applyBorder="1" applyAlignment="1">
      <alignment horizontal="center" vertical="center" wrapText="1"/>
    </xf>
    <xf numFmtId="9" fontId="19" fillId="19" borderId="42" xfId="1" applyNumberFormat="1" applyFont="1" applyFill="1" applyBorder="1" applyAlignment="1">
      <alignment horizontal="center" vertical="center" wrapText="1"/>
    </xf>
    <xf numFmtId="0" fontId="19" fillId="19" borderId="42" xfId="1" applyFont="1" applyFill="1" applyBorder="1" applyAlignment="1">
      <alignment horizontal="center" vertical="center" wrapText="1"/>
    </xf>
    <xf numFmtId="9" fontId="19" fillId="19" borderId="23" xfId="4" applyNumberFormat="1" applyFont="1" applyFill="1" applyBorder="1" applyAlignment="1">
      <alignment horizontal="center" vertical="center" wrapText="1"/>
    </xf>
    <xf numFmtId="0" fontId="19" fillId="19" borderId="32" xfId="1" applyFont="1" applyFill="1" applyBorder="1" applyAlignment="1">
      <alignment horizontal="center" vertical="center" wrapText="1"/>
    </xf>
    <xf numFmtId="1" fontId="19" fillId="19" borderId="31" xfId="1" applyNumberFormat="1" applyFont="1" applyFill="1" applyBorder="1" applyAlignment="1">
      <alignment horizontal="center" vertical="center" wrapText="1"/>
    </xf>
    <xf numFmtId="1" fontId="19" fillId="19" borderId="9" xfId="1" applyNumberFormat="1" applyFont="1" applyFill="1" applyBorder="1" applyAlignment="1">
      <alignment horizontal="center" vertical="center" wrapText="1"/>
    </xf>
    <xf numFmtId="9" fontId="32" fillId="23" borderId="23" xfId="1" applyNumberFormat="1" applyFont="1" applyFill="1" applyBorder="1" applyAlignment="1">
      <alignment horizontal="center" vertical="center"/>
    </xf>
    <xf numFmtId="1" fontId="32" fillId="23" borderId="23" xfId="1" applyNumberFormat="1" applyFont="1" applyFill="1" applyBorder="1" applyAlignment="1">
      <alignment horizontal="center" vertical="center"/>
    </xf>
    <xf numFmtId="0" fontId="32" fillId="23" borderId="5" xfId="1" applyFont="1" applyFill="1" applyBorder="1" applyAlignment="1">
      <alignment horizontal="center" vertical="center" wrapText="1"/>
    </xf>
    <xf numFmtId="9" fontId="19" fillId="19" borderId="2" xfId="1" applyNumberFormat="1" applyFont="1" applyFill="1" applyBorder="1" applyAlignment="1">
      <alignment horizontal="center" vertical="center" wrapText="1"/>
    </xf>
    <xf numFmtId="9" fontId="19" fillId="24" borderId="23" xfId="1" applyNumberFormat="1" applyFont="1" applyFill="1" applyBorder="1" applyAlignment="1">
      <alignment horizontal="center" vertical="center"/>
    </xf>
    <xf numFmtId="9" fontId="19" fillId="24" borderId="32" xfId="1" applyNumberFormat="1" applyFont="1" applyFill="1" applyBorder="1" applyAlignment="1">
      <alignment horizontal="center" vertical="center"/>
    </xf>
    <xf numFmtId="0" fontId="33" fillId="19" borderId="31" xfId="2" applyNumberFormat="1" applyFont="1" applyFill="1" applyBorder="1" applyAlignment="1">
      <alignment horizontal="center" vertical="center" wrapText="1"/>
    </xf>
    <xf numFmtId="0" fontId="19" fillId="19" borderId="9" xfId="1" applyFont="1" applyFill="1" applyBorder="1" applyAlignment="1">
      <alignment horizontal="center" vertical="center" wrapText="1"/>
    </xf>
    <xf numFmtId="0" fontId="19" fillId="19" borderId="31" xfId="1" applyFont="1" applyFill="1" applyBorder="1" applyAlignment="1">
      <alignment horizontal="center" vertical="center" wrapText="1"/>
    </xf>
    <xf numFmtId="1" fontId="19" fillId="19" borderId="30" xfId="1" applyNumberFormat="1" applyFont="1" applyFill="1" applyBorder="1" applyAlignment="1">
      <alignment horizontal="center" vertical="center" wrapText="1"/>
    </xf>
    <xf numFmtId="1" fontId="19" fillId="19" borderId="4" xfId="1" applyNumberFormat="1" applyFont="1" applyFill="1" applyBorder="1" applyAlignment="1">
      <alignment horizontal="center" vertical="center" wrapText="1"/>
    </xf>
    <xf numFmtId="10" fontId="34" fillId="19" borderId="30" xfId="1" applyNumberFormat="1" applyFont="1" applyFill="1" applyBorder="1" applyAlignment="1">
      <alignment horizontal="center" vertical="center" wrapText="1"/>
    </xf>
    <xf numFmtId="10" fontId="34" fillId="19" borderId="4" xfId="1" applyNumberFormat="1" applyFont="1" applyFill="1" applyBorder="1" applyAlignment="1">
      <alignment horizontal="center" vertical="center" wrapText="1"/>
    </xf>
    <xf numFmtId="49" fontId="1" fillId="9" borderId="11" xfId="1" applyNumberFormat="1" applyFont="1" applyFill="1" applyBorder="1" applyAlignment="1">
      <alignment horizontal="center" vertical="center" wrapText="1"/>
    </xf>
    <xf numFmtId="9" fontId="1" fillId="9" borderId="29" xfId="1" applyNumberFormat="1" applyFill="1" applyBorder="1" applyAlignment="1">
      <alignment horizontal="center" vertical="center" wrapText="1"/>
    </xf>
    <xf numFmtId="1" fontId="5" fillId="7" borderId="36" xfId="4" applyNumberFormat="1" applyFont="1" applyFill="1" applyBorder="1" applyAlignment="1">
      <alignment horizontal="center" vertical="center" wrapText="1"/>
    </xf>
    <xf numFmtId="167" fontId="3" fillId="0" borderId="68" xfId="1" applyNumberFormat="1" applyFont="1" applyBorder="1" applyAlignment="1">
      <alignment horizontal="center" vertical="center" wrapText="1"/>
    </xf>
    <xf numFmtId="0" fontId="3" fillId="7" borderId="23" xfId="1" applyFont="1" applyFill="1" applyBorder="1" applyAlignment="1">
      <alignment horizontal="center" vertical="center" wrapText="1"/>
    </xf>
    <xf numFmtId="9" fontId="1" fillId="10" borderId="29" xfId="1" applyNumberFormat="1" applyFill="1" applyBorder="1" applyAlignment="1">
      <alignment horizontal="center" vertical="center" wrapText="1"/>
    </xf>
    <xf numFmtId="9" fontId="1" fillId="7" borderId="23" xfId="1" applyNumberFormat="1" applyFill="1" applyBorder="1" applyAlignment="1">
      <alignment horizontal="center" vertical="center" wrapText="1"/>
    </xf>
    <xf numFmtId="9" fontId="2" fillId="7" borderId="23" xfId="2" applyFont="1" applyFill="1" applyBorder="1" applyAlignment="1">
      <alignment horizontal="center" vertical="center"/>
    </xf>
    <xf numFmtId="9" fontId="2" fillId="7" borderId="23" xfId="1" applyNumberFormat="1" applyFont="1" applyFill="1" applyBorder="1" applyAlignment="1">
      <alignment horizontal="center" vertical="center"/>
    </xf>
    <xf numFmtId="9" fontId="1" fillId="9" borderId="2" xfId="1" applyNumberFormat="1" applyFill="1" applyBorder="1" applyAlignment="1">
      <alignment horizontal="center" vertical="center" wrapText="1"/>
    </xf>
    <xf numFmtId="9" fontId="1" fillId="7" borderId="23" xfId="1" applyNumberFormat="1" applyFill="1" applyBorder="1" applyAlignment="1">
      <alignment vertical="center" wrapText="1"/>
    </xf>
    <xf numFmtId="9" fontId="1" fillId="9" borderId="11" xfId="1" applyNumberFormat="1" applyFill="1" applyBorder="1" applyAlignment="1">
      <alignment horizontal="center" vertical="center" wrapText="1"/>
    </xf>
    <xf numFmtId="9" fontId="2" fillId="3" borderId="23" xfId="1" applyNumberFormat="1" applyFont="1" applyFill="1" applyBorder="1" applyAlignment="1">
      <alignment horizontal="center" vertical="center"/>
    </xf>
    <xf numFmtId="9" fontId="10" fillId="8" borderId="23" xfId="1" applyNumberFormat="1" applyFont="1" applyFill="1" applyBorder="1" applyAlignment="1">
      <alignment horizontal="center" vertical="center" wrapText="1"/>
    </xf>
    <xf numFmtId="9" fontId="1" fillId="9" borderId="29" xfId="1" applyNumberFormat="1" applyFill="1" applyBorder="1" applyAlignment="1">
      <alignment horizontal="center" vertical="center" wrapText="1"/>
    </xf>
    <xf numFmtId="10" fontId="1" fillId="10" borderId="29" xfId="1" applyNumberFormat="1" applyFill="1" applyBorder="1" applyAlignment="1">
      <alignment horizontal="center" vertical="center" wrapText="1"/>
    </xf>
    <xf numFmtId="10" fontId="1" fillId="12" borderId="29" xfId="1" applyNumberFormat="1" applyFill="1" applyBorder="1" applyAlignment="1">
      <alignment horizontal="center" vertical="center" wrapText="1"/>
    </xf>
    <xf numFmtId="166" fontId="1" fillId="9" borderId="6" xfId="1" applyNumberFormat="1" applyFill="1" applyBorder="1" applyAlignment="1">
      <alignment horizontal="center" vertical="center" wrapText="1"/>
    </xf>
    <xf numFmtId="165" fontId="1" fillId="9" borderId="29" xfId="1" applyNumberFormat="1" applyFill="1" applyBorder="1" applyAlignment="1">
      <alignment horizontal="center" vertical="center" wrapText="1"/>
    </xf>
    <xf numFmtId="10" fontId="1" fillId="9" borderId="29" xfId="1" applyNumberFormat="1" applyFill="1" applyBorder="1" applyAlignment="1">
      <alignment horizontal="center" vertical="center" wrapText="1"/>
    </xf>
    <xf numFmtId="170" fontId="1" fillId="9" borderId="29" xfId="1" applyNumberFormat="1" applyFill="1" applyBorder="1" applyAlignment="1">
      <alignment horizontal="center" vertical="center" wrapText="1"/>
    </xf>
    <xf numFmtId="49" fontId="1" fillId="9" borderId="29" xfId="1" applyNumberFormat="1" applyFill="1" applyBorder="1" applyAlignment="1">
      <alignment horizontal="center" vertical="center" wrapText="1"/>
    </xf>
    <xf numFmtId="168" fontId="1" fillId="10" borderId="6" xfId="1" applyNumberFormat="1" applyFill="1" applyBorder="1" applyAlignment="1">
      <alignment horizontal="center" vertical="center" wrapText="1"/>
    </xf>
    <xf numFmtId="9" fontId="1" fillId="3" borderId="6" xfId="1" applyNumberFormat="1" applyFill="1" applyBorder="1" applyAlignment="1">
      <alignment horizontal="center" vertical="center" wrapText="1"/>
    </xf>
    <xf numFmtId="49" fontId="1" fillId="9" borderId="6" xfId="1" applyNumberFormat="1" applyFill="1" applyBorder="1" applyAlignment="1">
      <alignment horizontal="center" vertical="center" wrapText="1"/>
    </xf>
    <xf numFmtId="1" fontId="1" fillId="10" borderId="6" xfId="1" applyNumberFormat="1" applyFill="1" applyBorder="1" applyAlignment="1">
      <alignment horizontal="center" vertical="center" wrapText="1"/>
    </xf>
    <xf numFmtId="9" fontId="28" fillId="7" borderId="36" xfId="1" applyNumberFormat="1" applyFont="1" applyFill="1" applyBorder="1" applyAlignment="1">
      <alignment horizontal="center" vertical="center"/>
    </xf>
    <xf numFmtId="0" fontId="1" fillId="0" borderId="31" xfId="1" applyFont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9" fontId="1" fillId="7" borderId="37" xfId="1" applyNumberFormat="1" applyFill="1" applyBorder="1" applyAlignment="1">
      <alignment horizontal="center" vertical="center"/>
    </xf>
    <xf numFmtId="9" fontId="1" fillId="7" borderId="72" xfId="1" applyNumberFormat="1" applyFill="1" applyBorder="1" applyAlignment="1">
      <alignment horizontal="center" vertical="center"/>
    </xf>
    <xf numFmtId="9" fontId="1" fillId="7" borderId="73" xfId="1" applyNumberFormat="1" applyFill="1" applyBorder="1" applyAlignment="1">
      <alignment horizontal="center" vertical="center"/>
    </xf>
    <xf numFmtId="9" fontId="5" fillId="7" borderId="32" xfId="1" applyNumberFormat="1" applyFont="1" applyFill="1" applyBorder="1" applyAlignment="1">
      <alignment horizontal="center" vertical="center" wrapText="1"/>
    </xf>
    <xf numFmtId="9" fontId="5" fillId="7" borderId="35" xfId="1" applyNumberFormat="1" applyFont="1" applyFill="1" applyBorder="1" applyAlignment="1">
      <alignment horizontal="center" vertical="center" wrapText="1"/>
    </xf>
    <xf numFmtId="9" fontId="5" fillId="7" borderId="36" xfId="1" applyNumberFormat="1" applyFont="1" applyFill="1" applyBorder="1" applyAlignment="1">
      <alignment horizontal="center" vertical="center" wrapText="1"/>
    </xf>
    <xf numFmtId="9" fontId="1" fillId="7" borderId="34" xfId="1" applyNumberFormat="1" applyFill="1" applyBorder="1" applyAlignment="1">
      <alignment horizontal="center" vertical="center" wrapText="1"/>
    </xf>
    <xf numFmtId="9" fontId="1" fillId="7" borderId="35" xfId="1" applyNumberFormat="1" applyFill="1" applyBorder="1" applyAlignment="1">
      <alignment horizontal="center" vertical="center" wrapText="1"/>
    </xf>
    <xf numFmtId="9" fontId="1" fillId="7" borderId="36" xfId="1" applyNumberFormat="1" applyFill="1" applyBorder="1" applyAlignment="1">
      <alignment horizontal="center" vertical="center" wrapText="1"/>
    </xf>
    <xf numFmtId="9" fontId="1" fillId="8" borderId="34" xfId="1" applyNumberFormat="1" applyFill="1" applyBorder="1" applyAlignment="1">
      <alignment horizontal="center" vertical="center" wrapText="1"/>
    </xf>
    <xf numFmtId="9" fontId="1" fillId="8" borderId="35" xfId="1" applyNumberFormat="1" applyFill="1" applyBorder="1" applyAlignment="1">
      <alignment horizontal="center" vertical="center" wrapText="1"/>
    </xf>
    <xf numFmtId="9" fontId="1" fillId="8" borderId="36" xfId="1" applyNumberFormat="1" applyFill="1" applyBorder="1" applyAlignment="1">
      <alignment horizontal="center" vertical="center" wrapText="1"/>
    </xf>
    <xf numFmtId="9" fontId="1" fillId="7" borderId="32" xfId="1" applyNumberFormat="1" applyFill="1" applyBorder="1" applyAlignment="1">
      <alignment horizontal="center" vertical="center" wrapText="1"/>
    </xf>
    <xf numFmtId="17" fontId="3" fillId="6" borderId="29" xfId="1" applyNumberFormat="1" applyFont="1" applyFill="1" applyBorder="1" applyAlignment="1">
      <alignment horizontal="center" vertical="center" wrapText="1"/>
    </xf>
    <xf numFmtId="0" fontId="3" fillId="6" borderId="31" xfId="1" applyNumberFormat="1" applyFont="1" applyFill="1" applyBorder="1" applyAlignment="1">
      <alignment horizontal="center" vertical="center" wrapText="1"/>
    </xf>
    <xf numFmtId="1" fontId="5" fillId="7" borderId="23" xfId="1" applyNumberFormat="1" applyFont="1" applyFill="1" applyBorder="1" applyAlignment="1">
      <alignment horizontal="center" vertical="center" wrapText="1"/>
    </xf>
    <xf numFmtId="9" fontId="1" fillId="7" borderId="64" xfId="1" applyNumberFormat="1" applyFill="1" applyBorder="1" applyAlignment="1">
      <alignment horizontal="center" vertical="center" wrapText="1"/>
    </xf>
    <xf numFmtId="9" fontId="1" fillId="7" borderId="56" xfId="1" applyNumberFormat="1" applyFill="1" applyBorder="1" applyAlignment="1">
      <alignment horizontal="center" vertical="center" wrapText="1"/>
    </xf>
    <xf numFmtId="9" fontId="1" fillId="7" borderId="43" xfId="1" applyNumberFormat="1" applyFill="1" applyBorder="1" applyAlignment="1">
      <alignment horizontal="center" vertical="center" wrapText="1"/>
    </xf>
    <xf numFmtId="9" fontId="1" fillId="7" borderId="65" xfId="1" applyNumberFormat="1" applyFill="1" applyBorder="1" applyAlignment="1">
      <alignment horizontal="center" vertical="center" wrapText="1"/>
    </xf>
    <xf numFmtId="9" fontId="1" fillId="7" borderId="37" xfId="1" applyNumberFormat="1" applyFill="1" applyBorder="1" applyAlignment="1">
      <alignment horizontal="center" vertical="center" wrapText="1"/>
    </xf>
    <xf numFmtId="9" fontId="1" fillId="7" borderId="66" xfId="1" applyNumberFormat="1" applyFill="1" applyBorder="1" applyAlignment="1">
      <alignment horizontal="center" vertical="center" wrapText="1"/>
    </xf>
    <xf numFmtId="9" fontId="2" fillId="7" borderId="23" xfId="1" applyNumberFormat="1" applyFont="1" applyFill="1" applyBorder="1" applyAlignment="1">
      <alignment horizontal="center" vertical="center"/>
    </xf>
    <xf numFmtId="9" fontId="5" fillId="7" borderId="34" xfId="1" applyNumberFormat="1" applyFont="1" applyFill="1" applyBorder="1" applyAlignment="1">
      <alignment horizontal="center" vertical="center" wrapText="1"/>
    </xf>
    <xf numFmtId="9" fontId="5" fillId="7" borderId="67" xfId="1" applyNumberFormat="1" applyFont="1" applyFill="1" applyBorder="1" applyAlignment="1">
      <alignment horizontal="center" vertical="center" wrapText="1"/>
    </xf>
    <xf numFmtId="9" fontId="1" fillId="9" borderId="2" xfId="1" applyNumberFormat="1" applyFill="1" applyBorder="1" applyAlignment="1">
      <alignment horizontal="center" vertical="center" wrapText="1"/>
    </xf>
    <xf numFmtId="9" fontId="2" fillId="7" borderId="11" xfId="1" applyNumberFormat="1" applyFont="1" applyFill="1" applyBorder="1" applyAlignment="1">
      <alignment horizontal="center" vertical="center"/>
    </xf>
    <xf numFmtId="49" fontId="1" fillId="6" borderId="29" xfId="1" applyNumberFormat="1" applyFill="1" applyBorder="1" applyAlignment="1">
      <alignment horizontal="center" vertical="center" wrapText="1"/>
    </xf>
    <xf numFmtId="0" fontId="2" fillId="13" borderId="31" xfId="1" applyFont="1" applyFill="1" applyBorder="1"/>
    <xf numFmtId="9" fontId="5" fillId="8" borderId="36" xfId="1" applyNumberFormat="1" applyFont="1" applyFill="1" applyBorder="1" applyAlignment="1">
      <alignment horizontal="center" vertical="center" wrapText="1"/>
    </xf>
    <xf numFmtId="0" fontId="2" fillId="8" borderId="23" xfId="1" applyFont="1" applyFill="1" applyBorder="1"/>
    <xf numFmtId="9" fontId="10" fillId="8" borderId="23" xfId="1" applyNumberFormat="1" applyFont="1" applyFill="1" applyBorder="1" applyAlignment="1">
      <alignment horizontal="center" vertical="center" wrapText="1"/>
    </xf>
    <xf numFmtId="9" fontId="1" fillId="20" borderId="36" xfId="1" applyNumberFormat="1" applyFill="1" applyBorder="1" applyAlignment="1">
      <alignment horizontal="center" vertical="center" wrapText="1"/>
    </xf>
    <xf numFmtId="0" fontId="2" fillId="7" borderId="23" xfId="1" applyFont="1" applyFill="1" applyBorder="1"/>
    <xf numFmtId="9" fontId="1" fillId="7" borderId="23" xfId="1" applyNumberFormat="1" applyFill="1" applyBorder="1" applyAlignment="1">
      <alignment horizontal="center" vertical="center" wrapText="1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3" fillId="22" borderId="29" xfId="1" applyFont="1" applyFill="1" applyBorder="1" applyAlignment="1">
      <alignment horizontal="center" vertical="center" textRotation="255" wrapText="1"/>
    </xf>
    <xf numFmtId="0" fontId="3" fillId="22" borderId="24" xfId="1" applyFont="1" applyFill="1" applyBorder="1" applyAlignment="1">
      <alignment horizontal="center" vertical="center" textRotation="255" wrapText="1"/>
    </xf>
    <xf numFmtId="9" fontId="1" fillId="3" borderId="54" xfId="1" applyNumberFormat="1" applyFill="1" applyBorder="1" applyAlignment="1">
      <alignment horizontal="center" vertical="center" wrapText="1"/>
    </xf>
    <xf numFmtId="9" fontId="1" fillId="3" borderId="35" xfId="1" applyNumberFormat="1" applyFill="1" applyBorder="1" applyAlignment="1">
      <alignment horizontal="center" vertical="center" wrapText="1"/>
    </xf>
    <xf numFmtId="9" fontId="1" fillId="3" borderId="36" xfId="1" applyNumberFormat="1" applyFill="1" applyBorder="1" applyAlignment="1">
      <alignment horizontal="center" vertical="center" wrapText="1"/>
    </xf>
    <xf numFmtId="9" fontId="1" fillId="7" borderId="54" xfId="1" applyNumberFormat="1" applyFill="1" applyBorder="1" applyAlignment="1">
      <alignment horizontal="center" vertical="center" wrapText="1"/>
    </xf>
    <xf numFmtId="9" fontId="2" fillId="7" borderId="32" xfId="4" applyFont="1" applyFill="1" applyBorder="1" applyAlignment="1">
      <alignment horizontal="center" vertical="center"/>
    </xf>
    <xf numFmtId="9" fontId="2" fillId="7" borderId="35" xfId="4" applyFont="1" applyFill="1" applyBorder="1" applyAlignment="1">
      <alignment horizontal="center" vertical="center"/>
    </xf>
    <xf numFmtId="9" fontId="2" fillId="7" borderId="36" xfId="4" applyFont="1" applyFill="1" applyBorder="1" applyAlignment="1">
      <alignment horizontal="center" vertical="center"/>
    </xf>
    <xf numFmtId="9" fontId="5" fillId="7" borderId="32" xfId="2" applyFont="1" applyFill="1" applyBorder="1" applyAlignment="1">
      <alignment horizontal="center" vertical="center" wrapText="1"/>
    </xf>
    <xf numFmtId="9" fontId="5" fillId="7" borderId="35" xfId="2" applyFont="1" applyFill="1" applyBorder="1" applyAlignment="1">
      <alignment horizontal="center" vertical="center" wrapText="1"/>
    </xf>
    <xf numFmtId="9" fontId="5" fillId="7" borderId="36" xfId="2" applyFont="1" applyFill="1" applyBorder="1" applyAlignment="1">
      <alignment horizontal="center" vertical="center" wrapText="1"/>
    </xf>
    <xf numFmtId="9" fontId="2" fillId="7" borderId="32" xfId="2" applyFont="1" applyFill="1" applyBorder="1" applyAlignment="1">
      <alignment horizontal="center" vertical="center"/>
    </xf>
    <xf numFmtId="9" fontId="2" fillId="7" borderId="35" xfId="2" applyFont="1" applyFill="1" applyBorder="1" applyAlignment="1">
      <alignment horizontal="center" vertical="center"/>
    </xf>
    <xf numFmtId="9" fontId="2" fillId="7" borderId="36" xfId="2" applyFont="1" applyFill="1" applyBorder="1" applyAlignment="1">
      <alignment horizontal="center" vertical="center"/>
    </xf>
    <xf numFmtId="9" fontId="5" fillId="7" borderId="32" xfId="4" applyFont="1" applyFill="1" applyBorder="1" applyAlignment="1">
      <alignment horizontal="center" vertical="center" wrapText="1"/>
    </xf>
    <xf numFmtId="9" fontId="5" fillId="7" borderId="35" xfId="4" applyFont="1" applyFill="1" applyBorder="1" applyAlignment="1">
      <alignment horizontal="center" vertical="center" wrapText="1"/>
    </xf>
    <xf numFmtId="9" fontId="5" fillId="7" borderId="36" xfId="4" applyFont="1" applyFill="1" applyBorder="1" applyAlignment="1">
      <alignment horizontal="center" vertical="center" wrapText="1"/>
    </xf>
    <xf numFmtId="0" fontId="18" fillId="13" borderId="29" xfId="1" applyFont="1" applyFill="1" applyBorder="1" applyAlignment="1">
      <alignment horizontal="center" vertical="center" wrapText="1"/>
    </xf>
    <xf numFmtId="0" fontId="18" fillId="13" borderId="24" xfId="1" applyFont="1" applyFill="1" applyBorder="1" applyAlignment="1">
      <alignment horizontal="center" vertical="center" wrapText="1"/>
    </xf>
    <xf numFmtId="0" fontId="18" fillId="13" borderId="31" xfId="1" applyFont="1" applyFill="1" applyBorder="1" applyAlignment="1">
      <alignment horizontal="center" vertical="center" wrapText="1"/>
    </xf>
    <xf numFmtId="0" fontId="27" fillId="13" borderId="31" xfId="1" applyFont="1" applyFill="1" applyBorder="1"/>
    <xf numFmtId="9" fontId="2" fillId="7" borderId="23" xfId="2" applyFont="1" applyFill="1" applyBorder="1" applyAlignment="1">
      <alignment horizontal="center" vertical="center"/>
    </xf>
    <xf numFmtId="165" fontId="0" fillId="3" borderId="36" xfId="2" applyNumberFormat="1" applyFont="1" applyFill="1" applyBorder="1" applyAlignment="1">
      <alignment horizontal="center" vertical="center" wrapText="1"/>
    </xf>
    <xf numFmtId="165" fontId="0" fillId="3" borderId="23" xfId="2" applyNumberFormat="1" applyFont="1" applyFill="1" applyBorder="1" applyAlignment="1">
      <alignment horizontal="center" vertical="center" wrapText="1"/>
    </xf>
    <xf numFmtId="10" fontId="2" fillId="7" borderId="23" xfId="2" applyNumberFormat="1" applyFont="1" applyFill="1" applyBorder="1" applyAlignment="1">
      <alignment horizontal="center" vertical="center"/>
    </xf>
    <xf numFmtId="10" fontId="0" fillId="7" borderId="23" xfId="2" applyNumberFormat="1" applyFont="1" applyFill="1" applyBorder="1" applyAlignment="1">
      <alignment horizontal="center" vertical="center" wrapText="1"/>
    </xf>
    <xf numFmtId="1" fontId="1" fillId="3" borderId="36" xfId="1" applyNumberFormat="1" applyFill="1" applyBorder="1" applyAlignment="1">
      <alignment horizontal="center" vertical="center" wrapText="1"/>
    </xf>
    <xf numFmtId="1" fontId="1" fillId="3" borderId="23" xfId="1" applyNumberFormat="1" applyFill="1" applyBorder="1" applyAlignment="1">
      <alignment horizontal="center" vertical="center" wrapText="1"/>
    </xf>
    <xf numFmtId="9" fontId="1" fillId="3" borderId="23" xfId="1" applyNumberFormat="1" applyFill="1" applyBorder="1" applyAlignment="1">
      <alignment horizontal="center" vertical="center" wrapText="1"/>
    </xf>
    <xf numFmtId="9" fontId="0" fillId="7" borderId="23" xfId="2" applyFont="1" applyFill="1" applyBorder="1" applyAlignment="1">
      <alignment horizontal="center" vertical="center" wrapText="1"/>
    </xf>
    <xf numFmtId="0" fontId="2" fillId="7" borderId="23" xfId="1" applyFont="1" applyFill="1" applyBorder="1" applyAlignment="1">
      <alignment horizontal="center" vertical="center"/>
    </xf>
    <xf numFmtId="9" fontId="5" fillId="7" borderId="23" xfId="2" applyFont="1" applyFill="1" applyBorder="1" applyAlignment="1">
      <alignment horizontal="center" vertical="center" wrapText="1"/>
    </xf>
    <xf numFmtId="9" fontId="2" fillId="3" borderId="23" xfId="2" applyFont="1" applyFill="1" applyBorder="1" applyAlignment="1">
      <alignment horizontal="center" vertical="center"/>
    </xf>
    <xf numFmtId="1" fontId="1" fillId="3" borderId="34" xfId="1" applyNumberFormat="1" applyFill="1" applyBorder="1" applyAlignment="1">
      <alignment horizontal="center" vertical="center" wrapText="1"/>
    </xf>
    <xf numFmtId="1" fontId="1" fillId="3" borderId="35" xfId="1" applyNumberFormat="1" applyFill="1" applyBorder="1" applyAlignment="1">
      <alignment horizontal="center" vertical="center" wrapText="1"/>
    </xf>
    <xf numFmtId="1" fontId="5" fillId="7" borderId="32" xfId="2" applyNumberFormat="1" applyFont="1" applyFill="1" applyBorder="1" applyAlignment="1">
      <alignment horizontal="center" vertical="center" wrapText="1"/>
    </xf>
    <xf numFmtId="1" fontId="5" fillId="7" borderId="35" xfId="2" applyNumberFormat="1" applyFont="1" applyFill="1" applyBorder="1" applyAlignment="1">
      <alignment horizontal="center" vertical="center" wrapText="1"/>
    </xf>
    <xf numFmtId="1" fontId="5" fillId="7" borderId="36" xfId="2" applyNumberFormat="1" applyFont="1" applyFill="1" applyBorder="1" applyAlignment="1">
      <alignment horizontal="center" vertical="center" wrapText="1"/>
    </xf>
    <xf numFmtId="166" fontId="1" fillId="7" borderId="36" xfId="1" applyNumberFormat="1" applyFill="1" applyBorder="1" applyAlignment="1">
      <alignment horizontal="center" vertical="center" wrapText="1"/>
    </xf>
    <xf numFmtId="166" fontId="1" fillId="7" borderId="23" xfId="1" applyNumberFormat="1" applyFill="1" applyBorder="1" applyAlignment="1">
      <alignment horizontal="center" vertical="center" wrapText="1"/>
    </xf>
    <xf numFmtId="0" fontId="19" fillId="0" borderId="58" xfId="1" applyFont="1" applyBorder="1" applyAlignment="1">
      <alignment horizontal="center" vertical="center"/>
    </xf>
    <xf numFmtId="0" fontId="19" fillId="0" borderId="59" xfId="1" applyFont="1" applyBorder="1" applyAlignment="1">
      <alignment horizontal="center" vertical="center"/>
    </xf>
    <xf numFmtId="0" fontId="16" fillId="17" borderId="29" xfId="1" applyFont="1" applyFill="1" applyBorder="1" applyAlignment="1">
      <alignment horizontal="center" vertical="center" wrapText="1"/>
    </xf>
    <xf numFmtId="0" fontId="2" fillId="18" borderId="24" xfId="1" applyFont="1" applyFill="1" applyBorder="1"/>
    <xf numFmtId="0" fontId="2" fillId="18" borderId="31" xfId="1" applyFont="1" applyFill="1" applyBorder="1"/>
    <xf numFmtId="0" fontId="18" fillId="6" borderId="29" xfId="1" applyFont="1" applyFill="1" applyBorder="1" applyAlignment="1">
      <alignment horizontal="center" vertical="center" wrapText="1"/>
    </xf>
    <xf numFmtId="0" fontId="27" fillId="13" borderId="24" xfId="1" applyFont="1" applyFill="1" applyBorder="1"/>
    <xf numFmtId="0" fontId="18" fillId="13" borderId="69" xfId="1" applyFont="1" applyFill="1" applyBorder="1" applyAlignment="1">
      <alignment horizontal="center" vertical="center"/>
    </xf>
    <xf numFmtId="0" fontId="18" fillId="13" borderId="70" xfId="1" applyFont="1" applyFill="1" applyBorder="1" applyAlignment="1">
      <alignment horizontal="center" vertical="center"/>
    </xf>
    <xf numFmtId="0" fontId="18" fillId="13" borderId="71" xfId="1" applyFont="1" applyFill="1" applyBorder="1" applyAlignment="1">
      <alignment horizontal="center" vertical="center"/>
    </xf>
    <xf numFmtId="0" fontId="3" fillId="19" borderId="24" xfId="1" applyFont="1" applyFill="1" applyBorder="1" applyAlignment="1">
      <alignment horizontal="center" vertical="center" textRotation="255" wrapText="1"/>
    </xf>
    <xf numFmtId="0" fontId="3" fillId="19" borderId="31" xfId="1" applyFont="1" applyFill="1" applyBorder="1" applyAlignment="1">
      <alignment horizontal="center" vertical="center" textRotation="255" wrapText="1"/>
    </xf>
    <xf numFmtId="9" fontId="1" fillId="7" borderId="55" xfId="1" applyNumberFormat="1" applyFill="1" applyBorder="1" applyAlignment="1">
      <alignment horizontal="center" vertical="center" wrapText="1"/>
    </xf>
    <xf numFmtId="0" fontId="2" fillId="8" borderId="23" xfId="1" applyFont="1" applyFill="1" applyBorder="1" applyAlignment="1">
      <alignment horizontal="center" vertical="center"/>
    </xf>
    <xf numFmtId="0" fontId="1" fillId="8" borderId="23" xfId="1" applyFill="1" applyBorder="1" applyAlignment="1">
      <alignment horizontal="center" vertical="center" wrapText="1"/>
    </xf>
    <xf numFmtId="9" fontId="1" fillId="8" borderId="23" xfId="1" applyNumberFormat="1" applyFill="1" applyBorder="1" applyAlignment="1">
      <alignment horizontal="center" vertical="center" wrapText="1"/>
    </xf>
    <xf numFmtId="165" fontId="2" fillId="8" borderId="23" xfId="1" applyNumberFormat="1" applyFont="1" applyFill="1" applyBorder="1" applyAlignment="1">
      <alignment horizontal="center" vertical="center"/>
    </xf>
    <xf numFmtId="165" fontId="1" fillId="8" borderId="23" xfId="1" applyNumberFormat="1" applyFill="1" applyBorder="1" applyAlignment="1">
      <alignment horizontal="center" vertical="center" wrapText="1"/>
    </xf>
    <xf numFmtId="169" fontId="1" fillId="7" borderId="23" xfId="1" applyNumberFormat="1" applyFill="1" applyBorder="1" applyAlignment="1">
      <alignment horizontal="center" vertical="center" wrapText="1"/>
    </xf>
    <xf numFmtId="0" fontId="2" fillId="7" borderId="23" xfId="1" applyFont="1" applyFill="1" applyBorder="1" applyAlignment="1">
      <alignment horizontal="center" vertical="center" wrapText="1"/>
    </xf>
    <xf numFmtId="9" fontId="2" fillId="8" borderId="23" xfId="2" applyFont="1" applyFill="1" applyBorder="1" applyAlignment="1">
      <alignment horizontal="center" vertical="center"/>
    </xf>
    <xf numFmtId="10" fontId="2" fillId="8" borderId="23" xfId="1" applyNumberFormat="1" applyFont="1" applyFill="1" applyBorder="1" applyAlignment="1">
      <alignment horizontal="center" vertical="center"/>
    </xf>
    <xf numFmtId="0" fontId="1" fillId="3" borderId="36" xfId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 vertical="center" wrapText="1"/>
    </xf>
    <xf numFmtId="0" fontId="2" fillId="8" borderId="23" xfId="2" applyNumberFormat="1" applyFont="1" applyFill="1" applyBorder="1" applyAlignment="1">
      <alignment horizontal="center" vertical="center"/>
    </xf>
    <xf numFmtId="9" fontId="10" fillId="7" borderId="32" xfId="1" applyNumberFormat="1" applyFont="1" applyFill="1" applyBorder="1" applyAlignment="1">
      <alignment horizontal="center" vertical="center" wrapText="1"/>
    </xf>
    <xf numFmtId="9" fontId="10" fillId="7" borderId="35" xfId="1" applyNumberFormat="1" applyFont="1" applyFill="1" applyBorder="1" applyAlignment="1">
      <alignment horizontal="center" vertical="center" wrapText="1"/>
    </xf>
    <xf numFmtId="9" fontId="10" fillId="7" borderId="36" xfId="1" applyNumberFormat="1" applyFont="1" applyFill="1" applyBorder="1" applyAlignment="1">
      <alignment horizontal="center" vertical="center" wrapText="1"/>
    </xf>
    <xf numFmtId="9" fontId="2" fillId="8" borderId="34" xfId="4" applyNumberFormat="1" applyFont="1" applyFill="1" applyBorder="1" applyAlignment="1">
      <alignment horizontal="center" vertical="center" wrapText="1"/>
    </xf>
    <xf numFmtId="9" fontId="2" fillId="8" borderId="35" xfId="4" applyNumberFormat="1" applyFont="1" applyFill="1" applyBorder="1" applyAlignment="1">
      <alignment horizontal="center" vertical="center" wrapText="1"/>
    </xf>
    <xf numFmtId="9" fontId="2" fillId="8" borderId="36" xfId="4" applyNumberFormat="1" applyFont="1" applyFill="1" applyBorder="1" applyAlignment="1">
      <alignment horizontal="center" vertical="center" wrapText="1"/>
    </xf>
    <xf numFmtId="9" fontId="2" fillId="7" borderId="32" xfId="1" applyNumberFormat="1" applyFont="1" applyFill="1" applyBorder="1" applyAlignment="1">
      <alignment horizontal="center" vertical="center"/>
    </xf>
    <xf numFmtId="9" fontId="2" fillId="7" borderId="35" xfId="1" applyNumberFormat="1" applyFont="1" applyFill="1" applyBorder="1" applyAlignment="1">
      <alignment horizontal="center" vertical="center"/>
    </xf>
    <xf numFmtId="9" fontId="2" fillId="7" borderId="36" xfId="1" applyNumberFormat="1" applyFont="1" applyFill="1" applyBorder="1" applyAlignment="1">
      <alignment horizontal="center" vertical="center"/>
    </xf>
    <xf numFmtId="0" fontId="18" fillId="13" borderId="1" xfId="1" applyFont="1" applyFill="1" applyBorder="1" applyAlignment="1">
      <alignment horizontal="center" vertical="center" wrapText="1"/>
    </xf>
    <xf numFmtId="0" fontId="18" fillId="13" borderId="7" xfId="1" applyFont="1" applyFill="1" applyBorder="1" applyAlignment="1">
      <alignment horizontal="center" vertical="center" wrapText="1"/>
    </xf>
    <xf numFmtId="0" fontId="1" fillId="13" borderId="29" xfId="1" applyFill="1" applyBorder="1" applyAlignment="1">
      <alignment horizontal="center" vertical="center" wrapText="1"/>
    </xf>
    <xf numFmtId="0" fontId="1" fillId="13" borderId="31" xfId="1" applyFill="1" applyBorder="1" applyAlignment="1">
      <alignment horizontal="center" vertical="center" wrapText="1"/>
    </xf>
    <xf numFmtId="0" fontId="27" fillId="0" borderId="24" xfId="1" applyFont="1" applyBorder="1"/>
    <xf numFmtId="9" fontId="19" fillId="19" borderId="29" xfId="1" applyNumberFormat="1" applyFont="1" applyFill="1" applyBorder="1" applyAlignment="1">
      <alignment horizontal="center" vertical="center" wrapText="1"/>
    </xf>
    <xf numFmtId="0" fontId="32" fillId="24" borderId="24" xfId="1" applyFont="1" applyFill="1" applyBorder="1"/>
    <xf numFmtId="9" fontId="19" fillId="19" borderId="1" xfId="1" applyNumberFormat="1" applyFont="1" applyFill="1" applyBorder="1" applyAlignment="1">
      <alignment horizontal="center" vertical="center" wrapText="1"/>
    </xf>
    <xf numFmtId="0" fontId="32" fillId="24" borderId="9" xfId="1" applyFont="1" applyFill="1" applyBorder="1"/>
    <xf numFmtId="0" fontId="10" fillId="14" borderId="44" xfId="1" applyFont="1" applyFill="1" applyBorder="1" applyAlignment="1">
      <alignment horizontal="center" vertical="center" wrapText="1"/>
    </xf>
    <xf numFmtId="0" fontId="10" fillId="14" borderId="46" xfId="1" applyFont="1" applyFill="1" applyBorder="1" applyAlignment="1">
      <alignment horizontal="center" vertical="center" wrapText="1"/>
    </xf>
    <xf numFmtId="9" fontId="10" fillId="15" borderId="44" xfId="1" applyNumberFormat="1" applyFont="1" applyFill="1" applyBorder="1" applyAlignment="1">
      <alignment horizontal="center" vertical="center" wrapText="1"/>
    </xf>
    <xf numFmtId="9" fontId="10" fillId="15" borderId="46" xfId="1" applyNumberFormat="1" applyFont="1" applyFill="1" applyBorder="1" applyAlignment="1">
      <alignment horizontal="center" vertical="center" wrapText="1"/>
    </xf>
    <xf numFmtId="9" fontId="10" fillId="16" borderId="45" xfId="1" applyNumberFormat="1" applyFont="1" applyFill="1" applyBorder="1" applyAlignment="1">
      <alignment horizontal="center" vertical="center" wrapText="1"/>
    </xf>
    <xf numFmtId="9" fontId="10" fillId="16" borderId="47" xfId="1" applyNumberFormat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2" fillId="0" borderId="15" xfId="1" applyFont="1" applyBorder="1"/>
    <xf numFmtId="0" fontId="2" fillId="0" borderId="17" xfId="1" applyFont="1" applyBorder="1"/>
    <xf numFmtId="0" fontId="3" fillId="21" borderId="28" xfId="1" applyFont="1" applyFill="1" applyBorder="1" applyAlignment="1">
      <alignment horizontal="center" vertical="center" textRotation="255" wrapText="1"/>
    </xf>
    <xf numFmtId="0" fontId="3" fillId="21" borderId="24" xfId="1" applyFont="1" applyFill="1" applyBorder="1" applyAlignment="1">
      <alignment horizontal="center" vertical="center" textRotation="255" wrapText="1"/>
    </xf>
    <xf numFmtId="0" fontId="3" fillId="21" borderId="31" xfId="1" applyFont="1" applyFill="1" applyBorder="1" applyAlignment="1">
      <alignment horizontal="center" vertical="center" textRotation="255" wrapText="1"/>
    </xf>
    <xf numFmtId="9" fontId="2" fillId="8" borderId="23" xfId="1" applyNumberFormat="1" applyFont="1" applyFill="1" applyBorder="1" applyAlignment="1">
      <alignment horizontal="center" vertical="center"/>
    </xf>
    <xf numFmtId="9" fontId="5" fillId="3" borderId="23" xfId="2" applyFont="1" applyFill="1" applyBorder="1" applyAlignment="1">
      <alignment horizontal="center" vertical="center"/>
    </xf>
    <xf numFmtId="9" fontId="2" fillId="7" borderId="23" xfId="2" applyFont="1" applyFill="1" applyBorder="1"/>
    <xf numFmtId="0" fontId="27" fillId="13" borderId="7" xfId="1" applyFont="1" applyFill="1" applyBorder="1"/>
    <xf numFmtId="0" fontId="27" fillId="13" borderId="9" xfId="1" applyFont="1" applyFill="1" applyBorder="1"/>
    <xf numFmtId="0" fontId="2" fillId="3" borderId="23" xfId="1" applyFont="1" applyFill="1" applyBorder="1"/>
    <xf numFmtId="0" fontId="1" fillId="0" borderId="1" xfId="1" applyBorder="1" applyAlignment="1">
      <alignment horizontal="center" vertical="center"/>
    </xf>
    <xf numFmtId="0" fontId="2" fillId="0" borderId="2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18" fillId="0" borderId="1" xfId="1" applyFont="1" applyBorder="1" applyAlignment="1">
      <alignment horizontal="center" vertical="center"/>
    </xf>
    <xf numFmtId="0" fontId="13" fillId="0" borderId="3" xfId="1" applyFont="1" applyBorder="1"/>
    <xf numFmtId="0" fontId="13" fillId="0" borderId="7" xfId="1" applyFont="1" applyBorder="1"/>
    <xf numFmtId="0" fontId="12" fillId="0" borderId="0" xfId="1" applyFont="1"/>
    <xf numFmtId="0" fontId="13" fillId="0" borderId="0" xfId="1" applyFont="1" applyBorder="1"/>
    <xf numFmtId="0" fontId="13" fillId="0" borderId="9" xfId="1" applyFont="1" applyBorder="1"/>
    <xf numFmtId="0" fontId="13" fillId="0" borderId="10" xfId="1" applyFont="1" applyBorder="1"/>
    <xf numFmtId="0" fontId="18" fillId="0" borderId="4" xfId="1" applyFont="1" applyBorder="1" applyAlignment="1">
      <alignment horizontal="center" vertical="center"/>
    </xf>
    <xf numFmtId="0" fontId="13" fillId="0" borderId="5" xfId="1" applyFont="1" applyBorder="1"/>
    <xf numFmtId="0" fontId="4" fillId="4" borderId="14" xfId="1" applyFont="1" applyFill="1" applyBorder="1" applyAlignment="1">
      <alignment horizontal="center" vertical="center" wrapText="1"/>
    </xf>
    <xf numFmtId="0" fontId="2" fillId="0" borderId="21" xfId="1" applyFont="1" applyBorder="1"/>
    <xf numFmtId="0" fontId="2" fillId="0" borderId="22" xfId="1" applyFont="1" applyBorder="1"/>
    <xf numFmtId="0" fontId="4" fillId="4" borderId="15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2" fillId="0" borderId="13" xfId="1" applyFont="1" applyBorder="1"/>
    <xf numFmtId="0" fontId="4" fillId="4" borderId="16" xfId="1" applyFont="1" applyFill="1" applyBorder="1" applyAlignment="1">
      <alignment horizontal="center" vertical="center" wrapText="1"/>
    </xf>
    <xf numFmtId="0" fontId="2" fillId="0" borderId="12" xfId="1" applyFont="1" applyBorder="1"/>
    <xf numFmtId="0" fontId="20" fillId="4" borderId="16" xfId="1" applyFont="1" applyFill="1" applyBorder="1" applyAlignment="1">
      <alignment horizontal="center" vertical="center" wrapText="1"/>
    </xf>
    <xf numFmtId="0" fontId="20" fillId="4" borderId="15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/>
    </xf>
    <xf numFmtId="0" fontId="2" fillId="0" borderId="19" xfId="1" applyFont="1" applyBorder="1"/>
    <xf numFmtId="0" fontId="2" fillId="0" borderId="20" xfId="1" applyFont="1" applyBorder="1"/>
    <xf numFmtId="0" fontId="3" fillId="0" borderId="23" xfId="1" applyFont="1" applyBorder="1" applyAlignment="1">
      <alignment horizontal="center" vertical="center"/>
    </xf>
    <xf numFmtId="0" fontId="30" fillId="2" borderId="63" xfId="1" applyFont="1" applyFill="1" applyBorder="1" applyAlignment="1">
      <alignment horizontal="center" vertical="center" wrapText="1"/>
    </xf>
    <xf numFmtId="0" fontId="30" fillId="2" borderId="0" xfId="1" applyFont="1" applyFill="1" applyBorder="1" applyAlignment="1">
      <alignment horizontal="center" vertical="center" wrapText="1"/>
    </xf>
    <xf numFmtId="9" fontId="2" fillId="3" borderId="32" xfId="2" applyFont="1" applyFill="1" applyBorder="1" applyAlignment="1">
      <alignment horizontal="center" vertical="center"/>
    </xf>
    <xf numFmtId="9" fontId="2" fillId="3" borderId="35" xfId="2" applyFont="1" applyFill="1" applyBorder="1" applyAlignment="1">
      <alignment horizontal="center" vertical="center"/>
    </xf>
    <xf numFmtId="9" fontId="2" fillId="3" borderId="36" xfId="2" applyFont="1" applyFill="1" applyBorder="1" applyAlignment="1">
      <alignment horizontal="center" vertical="center"/>
    </xf>
    <xf numFmtId="9" fontId="1" fillId="7" borderId="32" xfId="1" applyNumberFormat="1" applyFill="1" applyBorder="1" applyAlignment="1">
      <alignment horizontal="center" vertical="center"/>
    </xf>
    <xf numFmtId="9" fontId="1" fillId="7" borderId="35" xfId="1" applyNumberFormat="1" applyFill="1" applyBorder="1" applyAlignment="1">
      <alignment horizontal="center" vertical="center"/>
    </xf>
    <xf numFmtId="9" fontId="1" fillId="9" borderId="29" xfId="1" applyNumberFormat="1" applyFill="1" applyBorder="1" applyAlignment="1">
      <alignment horizontal="center" vertical="center" wrapText="1"/>
    </xf>
    <xf numFmtId="9" fontId="1" fillId="9" borderId="31" xfId="1" applyNumberForma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" fillId="0" borderId="26" xfId="1" applyFont="1" applyBorder="1"/>
    <xf numFmtId="0" fontId="7" fillId="4" borderId="17" xfId="1" applyFont="1" applyFill="1" applyBorder="1" applyAlignment="1">
      <alignment horizontal="center" vertical="center" wrapText="1"/>
    </xf>
    <xf numFmtId="0" fontId="8" fillId="0" borderId="26" xfId="1" applyFont="1" applyBorder="1"/>
    <xf numFmtId="9" fontId="5" fillId="7" borderId="23" xfId="4" applyFont="1" applyFill="1" applyBorder="1" applyAlignment="1">
      <alignment horizontal="center" vertical="center" wrapText="1"/>
    </xf>
    <xf numFmtId="9" fontId="10" fillId="7" borderId="51" xfId="1" applyNumberFormat="1" applyFont="1" applyFill="1" applyBorder="1" applyAlignment="1">
      <alignment horizontal="center" vertical="center" wrapText="1"/>
    </xf>
    <xf numFmtId="9" fontId="10" fillId="7" borderId="39" xfId="1" applyNumberFormat="1" applyFont="1" applyFill="1" applyBorder="1" applyAlignment="1">
      <alignment horizontal="center" vertical="center" wrapText="1"/>
    </xf>
    <xf numFmtId="9" fontId="10" fillId="7" borderId="50" xfId="1" applyNumberFormat="1" applyFont="1" applyFill="1" applyBorder="1" applyAlignment="1">
      <alignment horizontal="center" vertical="center" wrapText="1"/>
    </xf>
    <xf numFmtId="9" fontId="1" fillId="7" borderId="23" xfId="4" applyFont="1" applyFill="1" applyBorder="1" applyAlignment="1">
      <alignment horizontal="center" vertical="center" wrapText="1"/>
    </xf>
    <xf numFmtId="0" fontId="5" fillId="7" borderId="37" xfId="2" applyNumberFormat="1" applyFont="1" applyFill="1" applyBorder="1" applyAlignment="1">
      <alignment horizontal="center" vertical="center" wrapText="1"/>
    </xf>
    <xf numFmtId="0" fontId="0" fillId="7" borderId="37" xfId="2" applyNumberFormat="1" applyFont="1" applyFill="1" applyBorder="1" applyAlignment="1">
      <alignment horizontal="center" vertical="center" wrapText="1"/>
    </xf>
    <xf numFmtId="0" fontId="0" fillId="7" borderId="38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4 2" xfId="3"/>
    <cellStyle name="Porcentaje" xfId="4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107324</xdr:colOff>
      <xdr:row>0</xdr:row>
      <xdr:rowOff>107324</xdr:rowOff>
    </xdr:from>
    <xdr:ext cx="2696513" cy="1140317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1625" t="13549" r="5685" b="12551"/>
        <a:stretch/>
      </xdr:blipFill>
      <xdr:spPr>
        <a:xfrm>
          <a:off x="107324" y="107324"/>
          <a:ext cx="2696513" cy="11403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05"/>
  <sheetViews>
    <sheetView tabSelected="1" zoomScale="60" zoomScaleNormal="60" workbookViewId="0">
      <pane xSplit="15" ySplit="11" topLeftCell="P41" activePane="bottomRight" state="frozen"/>
      <selection pane="topRight" activeCell="M1" sqref="M1"/>
      <selection pane="bottomLeft" activeCell="A12" sqref="A12"/>
      <selection pane="bottomRight" activeCell="W43" sqref="W43"/>
    </sheetView>
  </sheetViews>
  <sheetFormatPr baseColWidth="10" defaultColWidth="14.42578125" defaultRowHeight="15" customHeight="1" x14ac:dyDescent="0.2"/>
  <cols>
    <col min="1" max="1" width="17.85546875" style="2" customWidth="1"/>
    <col min="2" max="2" width="28.42578125" style="2" customWidth="1"/>
    <col min="3" max="3" width="35.140625" style="2" customWidth="1"/>
    <col min="4" max="4" width="26" style="66" customWidth="1"/>
    <col min="5" max="5" width="13.140625" style="2" customWidth="1"/>
    <col min="6" max="6" width="16.5703125" style="2" customWidth="1"/>
    <col min="7" max="7" width="13.28515625" style="2" customWidth="1"/>
    <col min="8" max="8" width="14.5703125" style="2" customWidth="1"/>
    <col min="9" max="9" width="12.7109375" style="2" customWidth="1"/>
    <col min="10" max="10" width="13.140625" style="2" customWidth="1"/>
    <col min="11" max="21" width="9.5703125" style="2" customWidth="1"/>
    <col min="22" max="22" width="16.5703125" style="2" customWidth="1"/>
    <col min="23" max="23" width="17.7109375" style="2" customWidth="1"/>
    <col min="24" max="26" width="9" style="2" customWidth="1"/>
    <col min="27" max="27" width="23.140625" style="2" customWidth="1"/>
    <col min="28" max="28" width="11.5703125" style="2" customWidth="1"/>
    <col min="29" max="29" width="16.85546875" style="2" customWidth="1"/>
    <col min="30" max="16384" width="14.42578125" style="2"/>
  </cols>
  <sheetData>
    <row r="1" spans="1:29" ht="26.25" customHeight="1" x14ac:dyDescent="0.2">
      <c r="A1" s="367"/>
      <c r="B1" s="368"/>
      <c r="C1" s="373" t="s">
        <v>0</v>
      </c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96" t="s">
        <v>1</v>
      </c>
      <c r="S1" s="396"/>
      <c r="T1" s="396"/>
      <c r="U1" s="396"/>
      <c r="V1" s="396"/>
      <c r="W1" s="396"/>
      <c r="X1" s="396"/>
      <c r="Y1" s="396"/>
      <c r="Z1" s="396"/>
      <c r="AA1" s="396"/>
      <c r="AB1" s="1"/>
      <c r="AC1" s="1"/>
    </row>
    <row r="2" spans="1:29" ht="26.25" customHeight="1" x14ac:dyDescent="0.2">
      <c r="A2" s="369"/>
      <c r="B2" s="370"/>
      <c r="C2" s="375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7"/>
      <c r="R2" s="396" t="s">
        <v>2</v>
      </c>
      <c r="S2" s="396"/>
      <c r="T2" s="396"/>
      <c r="U2" s="396"/>
      <c r="V2" s="396"/>
      <c r="W2" s="396"/>
      <c r="X2" s="396"/>
      <c r="Y2" s="396"/>
      <c r="Z2" s="396"/>
      <c r="AA2" s="396"/>
      <c r="AB2" s="1"/>
      <c r="AC2" s="1"/>
    </row>
    <row r="3" spans="1:29" ht="25.5" customHeight="1" x14ac:dyDescent="0.2">
      <c r="A3" s="369"/>
      <c r="B3" s="370"/>
      <c r="C3" s="378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96" t="s">
        <v>3</v>
      </c>
      <c r="S3" s="396"/>
      <c r="T3" s="396"/>
      <c r="U3" s="396"/>
      <c r="V3" s="396"/>
      <c r="W3" s="396"/>
      <c r="X3" s="396"/>
      <c r="Y3" s="396"/>
      <c r="Z3" s="396"/>
      <c r="AA3" s="396"/>
      <c r="AB3" s="1"/>
      <c r="AC3" s="1"/>
    </row>
    <row r="4" spans="1:29" ht="31.5" customHeight="1" x14ac:dyDescent="0.2">
      <c r="A4" s="371"/>
      <c r="B4" s="372"/>
      <c r="C4" s="380" t="s">
        <v>4</v>
      </c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96" t="s">
        <v>5</v>
      </c>
      <c r="S4" s="396"/>
      <c r="T4" s="396"/>
      <c r="U4" s="396"/>
      <c r="V4" s="396"/>
      <c r="W4" s="396"/>
      <c r="X4" s="396"/>
      <c r="Y4" s="396"/>
      <c r="Z4" s="396"/>
      <c r="AA4" s="396"/>
      <c r="AB4" s="1"/>
      <c r="AC4" s="1"/>
    </row>
    <row r="5" spans="1:29" ht="18" customHeight="1" x14ac:dyDescent="0.2">
      <c r="A5" s="397" t="s">
        <v>158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1"/>
      <c r="AC5" s="1"/>
    </row>
    <row r="6" spans="1:29" ht="14.25" customHeight="1" thickBot="1" x14ac:dyDescent="0.25">
      <c r="A6" s="1"/>
      <c r="B6" s="3"/>
      <c r="C6" s="3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62"/>
      <c r="T6" s="1"/>
      <c r="U6" s="1"/>
      <c r="V6" s="1"/>
      <c r="W6" s="1"/>
      <c r="X6" s="1"/>
      <c r="Y6" s="1"/>
      <c r="Z6" s="1"/>
      <c r="AA6" s="151"/>
      <c r="AB6" s="1"/>
      <c r="AC6" s="1"/>
    </row>
    <row r="7" spans="1:29" ht="33" customHeight="1" thickBot="1" x14ac:dyDescent="0.25">
      <c r="A7" s="382" t="s">
        <v>6</v>
      </c>
      <c r="B7" s="382" t="s">
        <v>7</v>
      </c>
      <c r="C7" s="385" t="s">
        <v>8</v>
      </c>
      <c r="D7" s="382" t="s">
        <v>9</v>
      </c>
      <c r="E7" s="385" t="s">
        <v>10</v>
      </c>
      <c r="F7" s="388" t="s">
        <v>11</v>
      </c>
      <c r="G7" s="390" t="s">
        <v>12</v>
      </c>
      <c r="H7" s="391"/>
      <c r="I7" s="392"/>
      <c r="J7" s="393" t="s">
        <v>13</v>
      </c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5"/>
      <c r="V7" s="406" t="s">
        <v>14</v>
      </c>
      <c r="W7" s="408" t="s">
        <v>15</v>
      </c>
      <c r="X7" s="355" t="s">
        <v>16</v>
      </c>
      <c r="Y7" s="356"/>
      <c r="Z7" s="357"/>
      <c r="AA7" s="150" t="s">
        <v>17</v>
      </c>
      <c r="AB7" s="1"/>
    </row>
    <row r="8" spans="1:29" ht="24.75" customHeight="1" thickBot="1" x14ac:dyDescent="0.25">
      <c r="A8" s="383"/>
      <c r="B8" s="384"/>
      <c r="C8" s="386"/>
      <c r="D8" s="383"/>
      <c r="E8" s="387"/>
      <c r="F8" s="389"/>
      <c r="G8" s="6" t="s">
        <v>18</v>
      </c>
      <c r="H8" s="6" t="s">
        <v>19</v>
      </c>
      <c r="I8" s="6" t="s">
        <v>20</v>
      </c>
      <c r="J8" s="7" t="s">
        <v>21</v>
      </c>
      <c r="K8" s="8" t="s">
        <v>22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27</v>
      </c>
      <c r="Q8" s="8" t="s">
        <v>28</v>
      </c>
      <c r="R8" s="8" t="s">
        <v>29</v>
      </c>
      <c r="S8" s="8" t="s">
        <v>30</v>
      </c>
      <c r="T8" s="8" t="s">
        <v>31</v>
      </c>
      <c r="U8" s="9" t="s">
        <v>32</v>
      </c>
      <c r="V8" s="407"/>
      <c r="W8" s="409"/>
      <c r="X8" s="10" t="s">
        <v>33</v>
      </c>
      <c r="Y8" s="10" t="s">
        <v>34</v>
      </c>
      <c r="Z8" s="10" t="s">
        <v>35</v>
      </c>
      <c r="AA8" s="5" t="s">
        <v>36</v>
      </c>
      <c r="AB8" s="11"/>
    </row>
    <row r="9" spans="1:29" ht="51" customHeight="1" x14ac:dyDescent="0.2">
      <c r="A9" s="358" t="s">
        <v>37</v>
      </c>
      <c r="B9" s="283" t="s">
        <v>38</v>
      </c>
      <c r="C9" s="12" t="s">
        <v>39</v>
      </c>
      <c r="D9" s="75" t="s">
        <v>160</v>
      </c>
      <c r="E9" s="168">
        <v>0.85</v>
      </c>
      <c r="F9" s="169">
        <v>0.84</v>
      </c>
      <c r="G9" s="13" t="s">
        <v>40</v>
      </c>
      <c r="H9" s="14" t="s">
        <v>41</v>
      </c>
      <c r="I9" s="15" t="s">
        <v>42</v>
      </c>
      <c r="J9" s="361">
        <v>0</v>
      </c>
      <c r="K9" s="258"/>
      <c r="L9" s="258"/>
      <c r="M9" s="258"/>
      <c r="N9" s="258"/>
      <c r="O9" s="258"/>
      <c r="P9" s="240">
        <v>1.08</v>
      </c>
      <c r="Q9" s="235"/>
      <c r="R9" s="235"/>
      <c r="S9" s="235"/>
      <c r="T9" s="235"/>
      <c r="U9" s="236"/>
      <c r="V9" s="222">
        <f>(J9+P9)/2</f>
        <v>0.54</v>
      </c>
      <c r="W9" s="154">
        <v>1.08</v>
      </c>
      <c r="X9" s="16"/>
      <c r="Y9" s="17"/>
      <c r="Z9" s="17"/>
      <c r="AA9" s="67">
        <v>45627</v>
      </c>
      <c r="AB9" s="19"/>
    </row>
    <row r="10" spans="1:29" ht="51" customHeight="1" x14ac:dyDescent="0.2">
      <c r="A10" s="359"/>
      <c r="B10" s="312"/>
      <c r="C10" s="20" t="s">
        <v>43</v>
      </c>
      <c r="D10" s="75" t="s">
        <v>161</v>
      </c>
      <c r="E10" s="168">
        <v>1</v>
      </c>
      <c r="F10" s="169">
        <v>0.91</v>
      </c>
      <c r="G10" s="13" t="s">
        <v>44</v>
      </c>
      <c r="H10" s="14" t="s">
        <v>45</v>
      </c>
      <c r="I10" s="15" t="s">
        <v>46</v>
      </c>
      <c r="J10" s="262">
        <v>0.85</v>
      </c>
      <c r="K10" s="262"/>
      <c r="L10" s="262"/>
      <c r="M10" s="262"/>
      <c r="N10" s="399">
        <v>0.53</v>
      </c>
      <c r="O10" s="400"/>
      <c r="P10" s="400"/>
      <c r="Q10" s="401"/>
      <c r="R10" s="298">
        <v>0.6</v>
      </c>
      <c r="S10" s="298"/>
      <c r="T10" s="298"/>
      <c r="U10" s="298"/>
      <c r="V10" s="78">
        <f>(J10+N10+R10)/3</f>
        <v>0.66</v>
      </c>
      <c r="W10" s="78">
        <f>V10/E10</f>
        <v>0.66</v>
      </c>
      <c r="X10" s="17"/>
      <c r="Y10" s="16"/>
      <c r="Z10" s="17"/>
      <c r="AA10" s="67">
        <v>45627</v>
      </c>
      <c r="AB10" s="19"/>
    </row>
    <row r="11" spans="1:29" ht="70.5" customHeight="1" x14ac:dyDescent="0.2">
      <c r="A11" s="359"/>
      <c r="B11" s="286"/>
      <c r="C11" s="20" t="s">
        <v>47</v>
      </c>
      <c r="D11" s="75" t="s">
        <v>115</v>
      </c>
      <c r="E11" s="168">
        <v>0.75</v>
      </c>
      <c r="F11" s="169">
        <v>0.67</v>
      </c>
      <c r="G11" s="13" t="s">
        <v>44</v>
      </c>
      <c r="H11" s="14" t="s">
        <v>45</v>
      </c>
      <c r="I11" s="15" t="s">
        <v>46</v>
      </c>
      <c r="J11" s="321">
        <v>0.27999999999999997</v>
      </c>
      <c r="K11" s="321"/>
      <c r="L11" s="321"/>
      <c r="M11" s="362">
        <v>0.6</v>
      </c>
      <c r="N11" s="362"/>
      <c r="O11" s="362"/>
      <c r="P11" s="362">
        <v>0.68</v>
      </c>
      <c r="Q11" s="362"/>
      <c r="R11" s="362"/>
      <c r="S11" s="250">
        <v>0.97</v>
      </c>
      <c r="T11" s="250"/>
      <c r="U11" s="250"/>
      <c r="V11" s="78">
        <f>(J11+M11+P11+S11)/4</f>
        <v>0.63250000000000006</v>
      </c>
      <c r="W11" s="99">
        <v>0.97</v>
      </c>
      <c r="X11" s="17"/>
      <c r="Y11" s="17"/>
      <c r="Z11" s="17"/>
      <c r="AA11" s="67">
        <v>45627</v>
      </c>
      <c r="AB11" s="19"/>
    </row>
    <row r="12" spans="1:29" ht="97.5" customHeight="1" x14ac:dyDescent="0.2">
      <c r="A12" s="359"/>
      <c r="B12" s="283" t="s">
        <v>48</v>
      </c>
      <c r="C12" s="20" t="s">
        <v>49</v>
      </c>
      <c r="D12" s="80" t="s">
        <v>160</v>
      </c>
      <c r="E12" s="168">
        <v>0.9</v>
      </c>
      <c r="F12" s="170">
        <v>0.9</v>
      </c>
      <c r="G12" s="13" t="s">
        <v>50</v>
      </c>
      <c r="H12" s="14" t="s">
        <v>51</v>
      </c>
      <c r="I12" s="15" t="s">
        <v>52</v>
      </c>
      <c r="J12" s="294">
        <v>0.52666666666666662</v>
      </c>
      <c r="K12" s="294"/>
      <c r="L12" s="294"/>
      <c r="M12" s="294"/>
      <c r="N12" s="294"/>
      <c r="O12" s="294"/>
      <c r="P12" s="411">
        <v>0.77</v>
      </c>
      <c r="Q12" s="412"/>
      <c r="R12" s="412"/>
      <c r="S12" s="412"/>
      <c r="T12" s="412"/>
      <c r="U12" s="413"/>
      <c r="V12" s="78">
        <f>(J12+P12)/2</f>
        <v>0.64833333333333332</v>
      </c>
      <c r="W12" s="99">
        <v>0.77</v>
      </c>
      <c r="X12" s="17"/>
      <c r="Y12" s="17"/>
      <c r="Z12" s="17"/>
      <c r="AA12" s="67">
        <v>45627</v>
      </c>
      <c r="AB12" s="19"/>
    </row>
    <row r="13" spans="1:29" ht="91.5" customHeight="1" x14ac:dyDescent="0.2">
      <c r="A13" s="359"/>
      <c r="B13" s="312"/>
      <c r="C13" s="20" t="s">
        <v>164</v>
      </c>
      <c r="D13" s="75" t="s">
        <v>161</v>
      </c>
      <c r="E13" s="168">
        <v>0.7</v>
      </c>
      <c r="F13" s="170" t="s">
        <v>35</v>
      </c>
      <c r="G13" s="82" t="s">
        <v>165</v>
      </c>
      <c r="H13" s="83" t="s">
        <v>166</v>
      </c>
      <c r="I13" s="84" t="s">
        <v>167</v>
      </c>
      <c r="J13" s="402">
        <v>1</v>
      </c>
      <c r="K13" s="403"/>
      <c r="L13" s="403"/>
      <c r="M13" s="403"/>
      <c r="N13" s="228">
        <v>0.98</v>
      </c>
      <c r="O13" s="228"/>
      <c r="P13" s="228"/>
      <c r="Q13" s="228"/>
      <c r="R13" s="229">
        <v>0.96</v>
      </c>
      <c r="S13" s="229"/>
      <c r="T13" s="229"/>
      <c r="U13" s="230"/>
      <c r="V13" s="208">
        <f>(J13+N13+R13)/3</f>
        <v>0.98</v>
      </c>
      <c r="W13" s="99">
        <v>0.96</v>
      </c>
      <c r="X13" s="17"/>
      <c r="Y13" s="17"/>
      <c r="Z13" s="17"/>
      <c r="AA13" s="67">
        <v>45627</v>
      </c>
      <c r="AB13" s="19"/>
    </row>
    <row r="14" spans="1:29" ht="56.25" customHeight="1" x14ac:dyDescent="0.2">
      <c r="A14" s="359"/>
      <c r="B14" s="283" t="s">
        <v>53</v>
      </c>
      <c r="C14" s="20" t="s">
        <v>54</v>
      </c>
      <c r="D14" s="75" t="s">
        <v>160</v>
      </c>
      <c r="E14" s="171">
        <v>0.92</v>
      </c>
      <c r="F14" s="170">
        <v>0.9</v>
      </c>
      <c r="G14" s="22" t="s">
        <v>56</v>
      </c>
      <c r="H14" s="23" t="s">
        <v>57</v>
      </c>
      <c r="I14" s="24" t="s">
        <v>58</v>
      </c>
      <c r="J14" s="294">
        <v>0.41</v>
      </c>
      <c r="K14" s="366"/>
      <c r="L14" s="366"/>
      <c r="M14" s="366"/>
      <c r="N14" s="366"/>
      <c r="O14" s="366"/>
      <c r="P14" s="262">
        <v>0.93</v>
      </c>
      <c r="Q14" s="261"/>
      <c r="R14" s="261"/>
      <c r="S14" s="261"/>
      <c r="T14" s="261"/>
      <c r="U14" s="261"/>
      <c r="V14" s="167">
        <f>(J14+P14)/2</f>
        <v>0.67</v>
      </c>
      <c r="W14" s="99">
        <v>0.93</v>
      </c>
      <c r="X14" s="25"/>
      <c r="Y14" s="17"/>
      <c r="Z14" s="17"/>
      <c r="AA14" s="67">
        <v>45627</v>
      </c>
      <c r="AB14" s="19"/>
    </row>
    <row r="15" spans="1:29" ht="56.25" customHeight="1" x14ac:dyDescent="0.2">
      <c r="A15" s="359"/>
      <c r="B15" s="312"/>
      <c r="C15" s="152" t="s">
        <v>59</v>
      </c>
      <c r="D15" s="80" t="s">
        <v>169</v>
      </c>
      <c r="E15" s="172">
        <v>4.8</v>
      </c>
      <c r="F15" s="173">
        <v>4.7</v>
      </c>
      <c r="G15" s="22" t="s">
        <v>60</v>
      </c>
      <c r="H15" s="23" t="s">
        <v>61</v>
      </c>
      <c r="I15" s="26" t="s">
        <v>62</v>
      </c>
      <c r="J15" s="415">
        <v>4.75</v>
      </c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7"/>
      <c r="V15" s="199" t="s">
        <v>247</v>
      </c>
      <c r="W15" s="162">
        <v>4.7500000000000001E-2</v>
      </c>
      <c r="X15" s="17"/>
      <c r="Y15" s="17"/>
      <c r="Z15" s="17"/>
      <c r="AA15" s="67">
        <v>45627</v>
      </c>
      <c r="AB15" s="19"/>
    </row>
    <row r="16" spans="1:29" ht="54" customHeight="1" x14ac:dyDescent="0.2">
      <c r="A16" s="359"/>
      <c r="B16" s="364"/>
      <c r="C16" s="149" t="s">
        <v>63</v>
      </c>
      <c r="D16" s="80" t="s">
        <v>169</v>
      </c>
      <c r="E16" s="171">
        <v>0.3</v>
      </c>
      <c r="F16" s="170" t="s">
        <v>64</v>
      </c>
      <c r="G16" s="22" t="s">
        <v>65</v>
      </c>
      <c r="H16" s="23" t="s">
        <v>66</v>
      </c>
      <c r="I16" s="26" t="s">
        <v>67</v>
      </c>
      <c r="J16" s="245">
        <v>0.23</v>
      </c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6"/>
      <c r="V16" s="154">
        <f>J16</f>
        <v>0.23</v>
      </c>
      <c r="W16" s="99">
        <v>0.23</v>
      </c>
      <c r="X16" s="17"/>
      <c r="Y16" s="17"/>
      <c r="Z16" s="17"/>
      <c r="AA16" s="67">
        <v>45627</v>
      </c>
      <c r="AB16" s="19"/>
    </row>
    <row r="17" spans="1:28" s="71" customFormat="1" ht="54" customHeight="1" x14ac:dyDescent="0.2">
      <c r="A17" s="359"/>
      <c r="B17" s="364"/>
      <c r="C17" s="149" t="s">
        <v>68</v>
      </c>
      <c r="D17" s="80" t="s">
        <v>169</v>
      </c>
      <c r="E17" s="174">
        <v>0.65</v>
      </c>
      <c r="F17" s="175">
        <v>0.7</v>
      </c>
      <c r="G17" s="142" t="s">
        <v>69</v>
      </c>
      <c r="H17" s="143" t="s">
        <v>70</v>
      </c>
      <c r="I17" s="153" t="s">
        <v>71</v>
      </c>
      <c r="J17" s="240">
        <v>0.83</v>
      </c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6"/>
      <c r="V17" s="154">
        <f>J17</f>
        <v>0.83</v>
      </c>
      <c r="W17" s="99">
        <v>0.83</v>
      </c>
      <c r="X17" s="17"/>
      <c r="Y17" s="17"/>
      <c r="Z17" s="17"/>
      <c r="AA17" s="67">
        <v>45627</v>
      </c>
      <c r="AB17" s="19"/>
    </row>
    <row r="18" spans="1:28" ht="54" customHeight="1" x14ac:dyDescent="0.2">
      <c r="A18" s="359"/>
      <c r="B18" s="365"/>
      <c r="C18" s="149" t="s">
        <v>224</v>
      </c>
      <c r="D18" s="148" t="s">
        <v>160</v>
      </c>
      <c r="E18" s="176">
        <v>0.9</v>
      </c>
      <c r="F18" s="176">
        <v>0.85</v>
      </c>
      <c r="G18" s="13" t="s">
        <v>83</v>
      </c>
      <c r="H18" s="14" t="s">
        <v>139</v>
      </c>
      <c r="I18" s="43" t="s">
        <v>85</v>
      </c>
      <c r="J18" s="251">
        <v>1</v>
      </c>
      <c r="K18" s="232"/>
      <c r="L18" s="232"/>
      <c r="M18" s="232"/>
      <c r="N18" s="232"/>
      <c r="O18" s="232"/>
      <c r="P18" s="232">
        <v>0.99</v>
      </c>
      <c r="Q18" s="232"/>
      <c r="R18" s="232"/>
      <c r="S18" s="232"/>
      <c r="T18" s="232"/>
      <c r="U18" s="252"/>
      <c r="V18" s="99">
        <v>0.93</v>
      </c>
      <c r="W18" s="99">
        <v>0.93</v>
      </c>
      <c r="X18" s="17"/>
      <c r="Y18" s="17"/>
      <c r="Z18" s="17"/>
      <c r="AA18" s="67">
        <v>45627</v>
      </c>
      <c r="AB18" s="19"/>
    </row>
    <row r="19" spans="1:28" ht="81" customHeight="1" x14ac:dyDescent="0.2">
      <c r="A19" s="359"/>
      <c r="B19" s="283" t="s">
        <v>162</v>
      </c>
      <c r="C19" s="144" t="s">
        <v>188</v>
      </c>
      <c r="D19" s="75" t="s">
        <v>115</v>
      </c>
      <c r="E19" s="168">
        <v>1</v>
      </c>
      <c r="F19" s="169">
        <v>0.9</v>
      </c>
      <c r="G19" s="145" t="s">
        <v>72</v>
      </c>
      <c r="H19" s="146" t="s">
        <v>73</v>
      </c>
      <c r="I19" s="147" t="s">
        <v>74</v>
      </c>
      <c r="J19" s="267">
        <v>0.65</v>
      </c>
      <c r="K19" s="268"/>
      <c r="L19" s="269"/>
      <c r="M19" s="240">
        <v>2.74</v>
      </c>
      <c r="N19" s="235"/>
      <c r="O19" s="236"/>
      <c r="P19" s="240">
        <v>2.94</v>
      </c>
      <c r="Q19" s="235"/>
      <c r="R19" s="236"/>
      <c r="S19" s="240">
        <v>3.13</v>
      </c>
      <c r="T19" s="235"/>
      <c r="U19" s="236"/>
      <c r="V19" s="99">
        <f>(J19+M19+P19+S19)/4</f>
        <v>2.3650000000000002</v>
      </c>
      <c r="W19" s="99">
        <v>3.13</v>
      </c>
      <c r="X19" s="16"/>
      <c r="Y19" s="17"/>
      <c r="Z19" s="17"/>
      <c r="AA19" s="67">
        <v>45627</v>
      </c>
      <c r="AB19" s="19"/>
    </row>
    <row r="20" spans="1:28" ht="85.5" customHeight="1" x14ac:dyDescent="0.2">
      <c r="A20" s="359"/>
      <c r="B20" s="312"/>
      <c r="C20" s="110" t="s">
        <v>189</v>
      </c>
      <c r="D20" s="75" t="s">
        <v>115</v>
      </c>
      <c r="E20" s="171">
        <v>0.6</v>
      </c>
      <c r="F20" s="170" t="s">
        <v>35</v>
      </c>
      <c r="G20" s="28" t="s">
        <v>72</v>
      </c>
      <c r="H20" s="29" t="s">
        <v>73</v>
      </c>
      <c r="I20" s="30" t="s">
        <v>74</v>
      </c>
      <c r="J20" s="270">
        <v>0.93</v>
      </c>
      <c r="K20" s="235"/>
      <c r="L20" s="236"/>
      <c r="M20" s="271">
        <v>0.88</v>
      </c>
      <c r="N20" s="272"/>
      <c r="O20" s="273"/>
      <c r="P20" s="274">
        <v>1.54</v>
      </c>
      <c r="Q20" s="275"/>
      <c r="R20" s="276"/>
      <c r="S20" s="277">
        <v>2.5499999999999998</v>
      </c>
      <c r="T20" s="278"/>
      <c r="U20" s="279"/>
      <c r="V20" s="99">
        <f>(J20+M20+P20+S20)/4</f>
        <v>1.4750000000000001</v>
      </c>
      <c r="W20" s="99">
        <v>2.5499999999999998</v>
      </c>
      <c r="X20" s="16"/>
      <c r="Y20" s="17"/>
      <c r="Z20" s="17"/>
      <c r="AA20" s="67">
        <v>45627</v>
      </c>
      <c r="AB20" s="19"/>
    </row>
    <row r="21" spans="1:28" ht="92.25" customHeight="1" x14ac:dyDescent="0.2">
      <c r="A21" s="359"/>
      <c r="B21" s="286"/>
      <c r="C21" s="109" t="s">
        <v>190</v>
      </c>
      <c r="D21" s="75" t="s">
        <v>160</v>
      </c>
      <c r="E21" s="171">
        <v>0.9</v>
      </c>
      <c r="F21" s="170" t="s">
        <v>35</v>
      </c>
      <c r="G21" s="28" t="s">
        <v>72</v>
      </c>
      <c r="H21" s="29" t="s">
        <v>73</v>
      </c>
      <c r="I21" s="30" t="s">
        <v>74</v>
      </c>
      <c r="J21" s="236">
        <v>1.1100000000000001</v>
      </c>
      <c r="K21" s="261"/>
      <c r="L21" s="261"/>
      <c r="M21" s="261"/>
      <c r="N21" s="261"/>
      <c r="O21" s="261"/>
      <c r="P21" s="297">
        <v>1.1100000000000001</v>
      </c>
      <c r="Q21" s="363"/>
      <c r="R21" s="363"/>
      <c r="S21" s="363"/>
      <c r="T21" s="363"/>
      <c r="U21" s="363"/>
      <c r="V21" s="99">
        <f>(J21+P21)/2</f>
        <v>1.1100000000000001</v>
      </c>
      <c r="W21" s="99">
        <v>1.1100000000000001</v>
      </c>
      <c r="X21" s="16"/>
      <c r="Y21" s="17"/>
      <c r="Z21" s="17"/>
      <c r="AA21" s="67">
        <v>45627</v>
      </c>
      <c r="AB21" s="19"/>
    </row>
    <row r="22" spans="1:28" ht="63.75" customHeight="1" x14ac:dyDescent="0.2">
      <c r="A22" s="359"/>
      <c r="B22" s="283" t="s">
        <v>75</v>
      </c>
      <c r="C22" s="27" t="s">
        <v>76</v>
      </c>
      <c r="D22" s="75" t="s">
        <v>115</v>
      </c>
      <c r="E22" s="177">
        <v>0.8</v>
      </c>
      <c r="F22" s="170">
        <v>0.75</v>
      </c>
      <c r="G22" s="31" t="s">
        <v>77</v>
      </c>
      <c r="H22" s="32" t="s">
        <v>78</v>
      </c>
      <c r="I22" s="33" t="s">
        <v>71</v>
      </c>
      <c r="J22" s="239">
        <v>0.13</v>
      </c>
      <c r="K22" s="258"/>
      <c r="L22" s="258"/>
      <c r="M22" s="294">
        <v>0.5</v>
      </c>
      <c r="N22" s="366"/>
      <c r="O22" s="366"/>
      <c r="P22" s="262">
        <v>0.88</v>
      </c>
      <c r="Q22" s="261"/>
      <c r="R22" s="261"/>
      <c r="S22" s="295">
        <v>1</v>
      </c>
      <c r="T22" s="363"/>
      <c r="U22" s="363"/>
      <c r="V22" s="99">
        <f>(J22+M22+P22+S22)/4</f>
        <v>0.62749999999999995</v>
      </c>
      <c r="W22" s="99">
        <v>1</v>
      </c>
      <c r="X22" s="17"/>
      <c r="Y22" s="17"/>
      <c r="Z22" s="17"/>
      <c r="AA22" s="67">
        <v>45627</v>
      </c>
      <c r="AB22" s="19"/>
    </row>
    <row r="23" spans="1:28" ht="60" customHeight="1" x14ac:dyDescent="0.2">
      <c r="A23" s="359"/>
      <c r="B23" s="312"/>
      <c r="C23" s="106" t="s">
        <v>191</v>
      </c>
      <c r="D23" s="75" t="s">
        <v>115</v>
      </c>
      <c r="E23" s="177">
        <v>0.75</v>
      </c>
      <c r="F23" s="170">
        <v>0.7</v>
      </c>
      <c r="G23" s="111" t="s">
        <v>192</v>
      </c>
      <c r="H23" s="112" t="s">
        <v>79</v>
      </c>
      <c r="I23" s="113" t="s">
        <v>80</v>
      </c>
      <c r="J23" s="239">
        <v>0.13</v>
      </c>
      <c r="K23" s="258"/>
      <c r="L23" s="258"/>
      <c r="M23" s="294">
        <v>0.67</v>
      </c>
      <c r="N23" s="366"/>
      <c r="O23" s="366"/>
      <c r="P23" s="262">
        <v>0.93</v>
      </c>
      <c r="Q23" s="261"/>
      <c r="R23" s="261"/>
      <c r="S23" s="295">
        <v>1</v>
      </c>
      <c r="T23" s="363"/>
      <c r="U23" s="363"/>
      <c r="V23" s="99">
        <f>(J23+M23+P23+S23)/4</f>
        <v>0.6825</v>
      </c>
      <c r="W23" s="99">
        <v>1</v>
      </c>
      <c r="X23" s="17"/>
      <c r="Y23" s="17"/>
      <c r="Z23" s="17"/>
      <c r="AA23" s="67">
        <v>45627</v>
      </c>
      <c r="AB23" s="19"/>
    </row>
    <row r="24" spans="1:28" ht="77.25" customHeight="1" x14ac:dyDescent="0.2">
      <c r="A24" s="360"/>
      <c r="B24" s="312"/>
      <c r="C24" s="106" t="s">
        <v>81</v>
      </c>
      <c r="D24" s="75" t="s">
        <v>176</v>
      </c>
      <c r="E24" s="178" t="s">
        <v>82</v>
      </c>
      <c r="F24" s="179">
        <v>1</v>
      </c>
      <c r="G24" s="31" t="s">
        <v>83</v>
      </c>
      <c r="H24" s="32" t="s">
        <v>84</v>
      </c>
      <c r="I24" s="33" t="s">
        <v>85</v>
      </c>
      <c r="J24" s="114">
        <v>0.08</v>
      </c>
      <c r="K24" s="115">
        <v>0.17</v>
      </c>
      <c r="L24" s="115">
        <v>0.25</v>
      </c>
      <c r="M24" s="115">
        <v>0.33</v>
      </c>
      <c r="N24" s="115">
        <v>0.42</v>
      </c>
      <c r="O24" s="116">
        <v>0.5</v>
      </c>
      <c r="P24" s="81">
        <v>0.57999999999999996</v>
      </c>
      <c r="Q24" s="81">
        <v>0.67</v>
      </c>
      <c r="R24" s="81">
        <v>0.75</v>
      </c>
      <c r="S24" s="209">
        <v>0.83</v>
      </c>
      <c r="T24" s="205">
        <v>0.94</v>
      </c>
      <c r="U24" s="205">
        <v>1</v>
      </c>
      <c r="V24" s="85">
        <f>(J24+K24+L24+M24+N24+O24+P24+Q24+R24+S24+T24+U24)/12</f>
        <v>0.54333333333333333</v>
      </c>
      <c r="W24" s="99">
        <v>1</v>
      </c>
      <c r="X24" s="35"/>
      <c r="Y24" s="35"/>
      <c r="Z24" s="35"/>
      <c r="AA24" s="67">
        <v>45627</v>
      </c>
      <c r="AB24" s="19"/>
    </row>
    <row r="25" spans="1:28" ht="93" customHeight="1" x14ac:dyDescent="0.2">
      <c r="A25" s="265" t="s">
        <v>86</v>
      </c>
      <c r="B25" s="340" t="s">
        <v>87</v>
      </c>
      <c r="C25" s="86" t="s">
        <v>168</v>
      </c>
      <c r="D25" s="130" t="s">
        <v>117</v>
      </c>
      <c r="E25" s="180">
        <v>0.9</v>
      </c>
      <c r="F25" s="181" t="s">
        <v>88</v>
      </c>
      <c r="G25" s="69" t="s">
        <v>170</v>
      </c>
      <c r="H25" s="70" t="s">
        <v>66</v>
      </c>
      <c r="I25" s="131" t="s">
        <v>65</v>
      </c>
      <c r="J25" s="280">
        <v>0.92034732142857145</v>
      </c>
      <c r="K25" s="281"/>
      <c r="L25" s="282"/>
      <c r="M25" s="280">
        <v>0.99126429789826376</v>
      </c>
      <c r="N25" s="281"/>
      <c r="O25" s="282"/>
      <c r="P25" s="280">
        <v>0.96748130612244898</v>
      </c>
      <c r="Q25" s="281"/>
      <c r="R25" s="282"/>
      <c r="S25" s="414">
        <v>1.39</v>
      </c>
      <c r="T25" s="410"/>
      <c r="U25" s="410"/>
      <c r="V25" s="91">
        <f>(J25+M25+P25+S25)/4</f>
        <v>1.067273231362321</v>
      </c>
      <c r="W25" s="99">
        <v>1.39</v>
      </c>
      <c r="X25" s="132"/>
      <c r="Y25" s="132"/>
      <c r="Z25" s="132"/>
      <c r="AA25" s="67">
        <v>45627</v>
      </c>
      <c r="AB25" s="19"/>
    </row>
    <row r="26" spans="1:28" ht="101.25" customHeight="1" x14ac:dyDescent="0.2">
      <c r="A26" s="266"/>
      <c r="B26" s="341"/>
      <c r="C26" s="141" t="s">
        <v>171</v>
      </c>
      <c r="D26" s="87" t="s">
        <v>117</v>
      </c>
      <c r="E26" s="182">
        <v>0.8</v>
      </c>
      <c r="F26" s="183" t="s">
        <v>88</v>
      </c>
      <c r="G26" s="88" t="s">
        <v>170</v>
      </c>
      <c r="H26" s="89" t="s">
        <v>66</v>
      </c>
      <c r="I26" s="90" t="s">
        <v>65</v>
      </c>
      <c r="J26" s="280">
        <v>0.98335900765306128</v>
      </c>
      <c r="K26" s="281"/>
      <c r="L26" s="282"/>
      <c r="M26" s="410">
        <v>0.98385437499999995</v>
      </c>
      <c r="N26" s="410"/>
      <c r="O26" s="410"/>
      <c r="P26" s="410">
        <v>0.94408559886201993</v>
      </c>
      <c r="Q26" s="410"/>
      <c r="R26" s="410"/>
      <c r="S26" s="280">
        <v>1.1200000000000001</v>
      </c>
      <c r="T26" s="281"/>
      <c r="U26" s="282"/>
      <c r="V26" s="91">
        <f>(J26+M26+P26+S26)/4</f>
        <v>1.0078247453787703</v>
      </c>
      <c r="W26" s="99">
        <v>1.1200000000000001</v>
      </c>
      <c r="X26" s="36"/>
      <c r="Y26" s="37"/>
      <c r="Z26" s="37"/>
      <c r="AA26" s="67">
        <v>45627</v>
      </c>
      <c r="AB26" s="19"/>
    </row>
    <row r="27" spans="1:28" ht="60" customHeight="1" x14ac:dyDescent="0.2">
      <c r="A27" s="266"/>
      <c r="B27" s="341"/>
      <c r="C27" s="226" t="s">
        <v>172</v>
      </c>
      <c r="D27" s="75" t="s">
        <v>169</v>
      </c>
      <c r="E27" s="184">
        <v>12</v>
      </c>
      <c r="F27" s="185">
        <v>9</v>
      </c>
      <c r="G27" s="92" t="s">
        <v>173</v>
      </c>
      <c r="H27" s="93" t="s">
        <v>174</v>
      </c>
      <c r="I27" s="165" t="s">
        <v>89</v>
      </c>
      <c r="J27" s="243">
        <v>12</v>
      </c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01">
        <v>12</v>
      </c>
      <c r="W27" s="223" t="s">
        <v>32</v>
      </c>
      <c r="X27" s="38"/>
      <c r="Y27" s="17"/>
      <c r="Z27" s="17"/>
      <c r="AA27" s="67">
        <v>45627</v>
      </c>
      <c r="AB27" s="19"/>
    </row>
    <row r="28" spans="1:28" ht="72" customHeight="1" x14ac:dyDescent="0.2">
      <c r="A28" s="266"/>
      <c r="B28" s="283" t="s">
        <v>91</v>
      </c>
      <c r="C28" s="94" t="s">
        <v>175</v>
      </c>
      <c r="D28" s="75" t="s">
        <v>176</v>
      </c>
      <c r="E28" s="171">
        <v>0.85</v>
      </c>
      <c r="F28" s="170">
        <v>0.7</v>
      </c>
      <c r="G28" s="22" t="s">
        <v>92</v>
      </c>
      <c r="H28" s="23" t="s">
        <v>93</v>
      </c>
      <c r="I28" s="26" t="s">
        <v>94</v>
      </c>
      <c r="J28" s="95">
        <v>1.01</v>
      </c>
      <c r="K28" s="96">
        <v>0.88</v>
      </c>
      <c r="L28" s="95">
        <v>1.01</v>
      </c>
      <c r="M28" s="96">
        <v>0.88</v>
      </c>
      <c r="N28" s="96">
        <v>0.87</v>
      </c>
      <c r="O28" s="96">
        <v>0.86</v>
      </c>
      <c r="P28" s="96">
        <v>1</v>
      </c>
      <c r="Q28" s="108">
        <v>0.91</v>
      </c>
      <c r="R28" s="108">
        <v>0.96</v>
      </c>
      <c r="S28" s="108">
        <v>0.76</v>
      </c>
      <c r="T28" s="108">
        <v>0.66</v>
      </c>
      <c r="U28" s="108">
        <v>0.76</v>
      </c>
      <c r="V28" s="210">
        <f>SUM(J28:U28)/12</f>
        <v>0.88</v>
      </c>
      <c r="W28" s="99">
        <v>0.76</v>
      </c>
      <c r="X28" s="17"/>
      <c r="Y28" s="17"/>
      <c r="Z28" s="17"/>
      <c r="AA28" s="67">
        <v>45627</v>
      </c>
      <c r="AB28" s="19"/>
    </row>
    <row r="29" spans="1:28" ht="72" customHeight="1" x14ac:dyDescent="0.2">
      <c r="A29" s="266"/>
      <c r="B29" s="312"/>
      <c r="C29" s="94" t="s">
        <v>177</v>
      </c>
      <c r="D29" s="75" t="s">
        <v>169</v>
      </c>
      <c r="E29" s="171">
        <v>0.85</v>
      </c>
      <c r="F29" s="170">
        <v>0.7</v>
      </c>
      <c r="G29" s="97" t="s">
        <v>178</v>
      </c>
      <c r="H29" s="98" t="s">
        <v>179</v>
      </c>
      <c r="I29" s="100" t="s">
        <v>65</v>
      </c>
      <c r="J29" s="231">
        <v>0.55023529411764704</v>
      </c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3"/>
      <c r="V29" s="99">
        <v>0.55000000000000004</v>
      </c>
      <c r="W29" s="99">
        <v>0.55000000000000004</v>
      </c>
      <c r="X29" s="17"/>
      <c r="Y29" s="17"/>
      <c r="Z29" s="17"/>
      <c r="AA29" s="67">
        <v>45627</v>
      </c>
      <c r="AB29" s="19"/>
    </row>
    <row r="30" spans="1:28" ht="72" customHeight="1" x14ac:dyDescent="0.2">
      <c r="A30" s="266"/>
      <c r="B30" s="312"/>
      <c r="C30" s="27" t="s">
        <v>180</v>
      </c>
      <c r="D30" s="75" t="s">
        <v>160</v>
      </c>
      <c r="E30" s="171">
        <v>1</v>
      </c>
      <c r="F30" s="170" t="s">
        <v>35</v>
      </c>
      <c r="G30" s="102" t="s">
        <v>96</v>
      </c>
      <c r="H30" s="83" t="s">
        <v>97</v>
      </c>
      <c r="I30" s="103" t="s">
        <v>98</v>
      </c>
      <c r="J30" s="257">
        <v>0.2</v>
      </c>
      <c r="K30" s="258"/>
      <c r="L30" s="258"/>
      <c r="M30" s="258"/>
      <c r="N30" s="258"/>
      <c r="O30" s="258"/>
      <c r="P30" s="259">
        <v>0.4</v>
      </c>
      <c r="Q30" s="258"/>
      <c r="R30" s="258"/>
      <c r="S30" s="258"/>
      <c r="T30" s="258"/>
      <c r="U30" s="258"/>
      <c r="V30" s="79">
        <f>(J30+P30)/2</f>
        <v>0.30000000000000004</v>
      </c>
      <c r="W30" s="79">
        <v>0.4</v>
      </c>
      <c r="X30" s="17"/>
      <c r="Y30" s="17"/>
      <c r="Z30" s="17"/>
      <c r="AA30" s="67">
        <v>45627</v>
      </c>
      <c r="AB30" s="19"/>
    </row>
    <row r="31" spans="1:28" ht="72" customHeight="1" x14ac:dyDescent="0.2">
      <c r="A31" s="266"/>
      <c r="B31" s="312"/>
      <c r="C31" s="27" t="s">
        <v>95</v>
      </c>
      <c r="D31" s="75" t="s">
        <v>160</v>
      </c>
      <c r="E31" s="171">
        <v>1</v>
      </c>
      <c r="F31" s="170">
        <v>0.9</v>
      </c>
      <c r="G31" s="102" t="s">
        <v>96</v>
      </c>
      <c r="H31" s="83" t="s">
        <v>97</v>
      </c>
      <c r="I31" s="103" t="s">
        <v>98</v>
      </c>
      <c r="J31" s="251">
        <v>0.8</v>
      </c>
      <c r="K31" s="232"/>
      <c r="L31" s="232"/>
      <c r="M31" s="232"/>
      <c r="N31" s="232"/>
      <c r="O31" s="233"/>
      <c r="P31" s="331">
        <v>1</v>
      </c>
      <c r="Q31" s="332"/>
      <c r="R31" s="332"/>
      <c r="S31" s="332"/>
      <c r="T31" s="332"/>
      <c r="U31" s="333"/>
      <c r="V31" s="99">
        <f>(J31+P31)/2</f>
        <v>0.9</v>
      </c>
      <c r="W31" s="99">
        <v>1</v>
      </c>
      <c r="X31" s="17"/>
      <c r="Y31" s="17"/>
      <c r="Z31" s="17"/>
      <c r="AA31" s="67">
        <v>45627</v>
      </c>
      <c r="AB31" s="19"/>
    </row>
    <row r="32" spans="1:28" s="71" customFormat="1" ht="72" customHeight="1" x14ac:dyDescent="0.2">
      <c r="A32" s="266"/>
      <c r="B32" s="312"/>
      <c r="C32" s="105" t="s">
        <v>181</v>
      </c>
      <c r="D32" s="80" t="s">
        <v>176</v>
      </c>
      <c r="E32" s="171">
        <v>0.75</v>
      </c>
      <c r="F32" s="170">
        <v>0.72</v>
      </c>
      <c r="G32" s="102" t="s">
        <v>99</v>
      </c>
      <c r="H32" s="83" t="s">
        <v>100</v>
      </c>
      <c r="I32" s="103" t="s">
        <v>65</v>
      </c>
      <c r="J32" s="104">
        <v>0</v>
      </c>
      <c r="K32" s="96">
        <v>1.5</v>
      </c>
      <c r="L32" s="96">
        <v>1.1000000000000001</v>
      </c>
      <c r="M32" s="96">
        <v>1.2</v>
      </c>
      <c r="N32" s="96">
        <v>1.7</v>
      </c>
      <c r="O32" s="96">
        <v>1</v>
      </c>
      <c r="P32" s="96">
        <v>0.7</v>
      </c>
      <c r="Q32" s="127">
        <v>1.4</v>
      </c>
      <c r="R32" s="211">
        <v>0.4</v>
      </c>
      <c r="S32" s="207">
        <v>1</v>
      </c>
      <c r="T32" s="207">
        <v>0.8</v>
      </c>
      <c r="U32" s="211">
        <v>0.4</v>
      </c>
      <c r="V32" s="99">
        <f>(J32+K32+L32+M32+N32+O32+P32+Q32+R32+S32+T32+U32)/12</f>
        <v>0.93333333333333346</v>
      </c>
      <c r="W32" s="99">
        <v>0.8</v>
      </c>
      <c r="X32" s="17"/>
      <c r="Y32" s="17"/>
      <c r="Z32" s="17"/>
      <c r="AA32" s="67">
        <v>45627</v>
      </c>
      <c r="AB32" s="19"/>
    </row>
    <row r="33" spans="1:28" s="71" customFormat="1" ht="72" customHeight="1" x14ac:dyDescent="0.2">
      <c r="A33" s="266"/>
      <c r="B33" s="312"/>
      <c r="C33" s="106" t="s">
        <v>182</v>
      </c>
      <c r="D33" s="75" t="s">
        <v>160</v>
      </c>
      <c r="E33" s="171">
        <v>0.75</v>
      </c>
      <c r="F33" s="170">
        <v>0.72</v>
      </c>
      <c r="G33" s="102" t="s">
        <v>99</v>
      </c>
      <c r="H33" s="83" t="s">
        <v>100</v>
      </c>
      <c r="I33" s="103" t="s">
        <v>65</v>
      </c>
      <c r="J33" s="251">
        <v>1.0080728019961838</v>
      </c>
      <c r="K33" s="232"/>
      <c r="L33" s="232"/>
      <c r="M33" s="232"/>
      <c r="N33" s="232"/>
      <c r="O33" s="233"/>
      <c r="P33" s="331">
        <v>1.08</v>
      </c>
      <c r="Q33" s="332"/>
      <c r="R33" s="332"/>
      <c r="S33" s="332"/>
      <c r="T33" s="332"/>
      <c r="U33" s="333"/>
      <c r="V33" s="99">
        <f>(J33+P33)/2</f>
        <v>1.0440364009980918</v>
      </c>
      <c r="W33" s="99">
        <v>1.08</v>
      </c>
      <c r="X33" s="17"/>
      <c r="Y33" s="17"/>
      <c r="Z33" s="17"/>
      <c r="AA33" s="67">
        <v>45627</v>
      </c>
      <c r="AB33" s="19"/>
    </row>
    <row r="34" spans="1:28" s="71" customFormat="1" ht="72" customHeight="1" x14ac:dyDescent="0.2">
      <c r="A34" s="266"/>
      <c r="B34" s="312"/>
      <c r="C34" s="106" t="s">
        <v>183</v>
      </c>
      <c r="D34" s="80" t="s">
        <v>176</v>
      </c>
      <c r="E34" s="171">
        <v>0.85</v>
      </c>
      <c r="F34" s="170">
        <v>0.7</v>
      </c>
      <c r="G34" s="107" t="s">
        <v>184</v>
      </c>
      <c r="H34" s="98" t="s">
        <v>93</v>
      </c>
      <c r="I34" s="100" t="s">
        <v>94</v>
      </c>
      <c r="J34" s="101">
        <v>0.81</v>
      </c>
      <c r="K34" s="101">
        <v>0.87</v>
      </c>
      <c r="L34" s="101">
        <v>0.85</v>
      </c>
      <c r="M34" s="101">
        <v>0.87</v>
      </c>
      <c r="N34" s="101">
        <v>0.9</v>
      </c>
      <c r="O34" s="101">
        <v>0.93</v>
      </c>
      <c r="P34" s="108">
        <v>0.91</v>
      </c>
      <c r="Q34" s="108">
        <v>0.78</v>
      </c>
      <c r="R34" s="108">
        <v>0.92</v>
      </c>
      <c r="S34" s="108">
        <v>1</v>
      </c>
      <c r="T34" s="212">
        <v>0.33</v>
      </c>
      <c r="U34" s="212">
        <v>0.13</v>
      </c>
      <c r="V34" s="99">
        <f>(J34+K34+L34+M34+N34+O34+P34+Q34+R34+S34+T34+U34)/12</f>
        <v>0.77500000000000002</v>
      </c>
      <c r="W34" s="99">
        <v>0.78</v>
      </c>
      <c r="X34" s="17"/>
      <c r="Y34" s="17"/>
      <c r="Z34" s="17"/>
      <c r="AA34" s="67">
        <v>45627</v>
      </c>
      <c r="AB34" s="19"/>
    </row>
    <row r="35" spans="1:28" ht="78" customHeight="1" x14ac:dyDescent="0.2">
      <c r="A35" s="266"/>
      <c r="B35" s="286"/>
      <c r="C35" s="109" t="s">
        <v>185</v>
      </c>
      <c r="D35" s="75" t="s">
        <v>115</v>
      </c>
      <c r="E35" s="171">
        <v>0.75</v>
      </c>
      <c r="F35" s="170">
        <v>0.7</v>
      </c>
      <c r="G35" s="102" t="s">
        <v>99</v>
      </c>
      <c r="H35" s="83" t="s">
        <v>186</v>
      </c>
      <c r="I35" s="103" t="s">
        <v>187</v>
      </c>
      <c r="J35" s="334">
        <v>0.33</v>
      </c>
      <c r="K35" s="335"/>
      <c r="L35" s="336"/>
      <c r="M35" s="337">
        <v>0.67</v>
      </c>
      <c r="N35" s="338"/>
      <c r="O35" s="339"/>
      <c r="P35" s="337">
        <v>1</v>
      </c>
      <c r="Q35" s="338"/>
      <c r="R35" s="339"/>
      <c r="S35" s="337">
        <v>1.33</v>
      </c>
      <c r="T35" s="338"/>
      <c r="U35" s="339"/>
      <c r="V35" s="99">
        <f>(J35+M35+P35+S35)/4</f>
        <v>0.83250000000000002</v>
      </c>
      <c r="W35" s="99">
        <v>1.33</v>
      </c>
      <c r="X35" s="17"/>
      <c r="Y35" s="17"/>
      <c r="Z35" s="17"/>
      <c r="AA35" s="67">
        <v>45627</v>
      </c>
      <c r="AB35" s="19"/>
    </row>
    <row r="36" spans="1:28" ht="45" customHeight="1" x14ac:dyDescent="0.2">
      <c r="A36" s="266"/>
      <c r="B36" s="283" t="s">
        <v>101</v>
      </c>
      <c r="C36" s="342" t="s">
        <v>218</v>
      </c>
      <c r="D36" s="311" t="s">
        <v>169</v>
      </c>
      <c r="E36" s="345">
        <v>1</v>
      </c>
      <c r="F36" s="347">
        <v>1</v>
      </c>
      <c r="G36" s="349" t="s">
        <v>102</v>
      </c>
      <c r="H36" s="351" t="s">
        <v>103</v>
      </c>
      <c r="I36" s="353" t="s">
        <v>90</v>
      </c>
      <c r="J36" s="244">
        <v>1</v>
      </c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6"/>
      <c r="V36" s="253">
        <f>J36</f>
        <v>1</v>
      </c>
      <c r="W36" s="404">
        <v>1</v>
      </c>
      <c r="X36" s="255"/>
      <c r="Y36" s="255"/>
      <c r="Z36" s="255"/>
      <c r="AA36" s="241">
        <v>45627</v>
      </c>
      <c r="AB36" s="19"/>
    </row>
    <row r="37" spans="1:28" ht="51" customHeight="1" x14ac:dyDescent="0.2">
      <c r="A37" s="266"/>
      <c r="B37" s="312"/>
      <c r="C37" s="343"/>
      <c r="D37" s="344"/>
      <c r="E37" s="346"/>
      <c r="F37" s="348"/>
      <c r="G37" s="350"/>
      <c r="H37" s="352"/>
      <c r="I37" s="354"/>
      <c r="J37" s="247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9"/>
      <c r="V37" s="254"/>
      <c r="W37" s="405"/>
      <c r="X37" s="256"/>
      <c r="Y37" s="256"/>
      <c r="Z37" s="256"/>
      <c r="AA37" s="242"/>
      <c r="AB37" s="19"/>
    </row>
    <row r="38" spans="1:28" ht="112.5" customHeight="1" x14ac:dyDescent="0.2">
      <c r="A38" s="266"/>
      <c r="B38" s="312"/>
      <c r="C38" s="133" t="s">
        <v>219</v>
      </c>
      <c r="D38" s="134" t="s">
        <v>169</v>
      </c>
      <c r="E38" s="186">
        <v>1</v>
      </c>
      <c r="F38" s="186">
        <v>1</v>
      </c>
      <c r="G38" s="40" t="s">
        <v>102</v>
      </c>
      <c r="H38" s="41" t="s">
        <v>103</v>
      </c>
      <c r="I38" s="166" t="s">
        <v>90</v>
      </c>
      <c r="J38" s="250">
        <v>1</v>
      </c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156">
        <f>J38</f>
        <v>1</v>
      </c>
      <c r="W38" s="200">
        <v>1</v>
      </c>
      <c r="X38" s="42"/>
      <c r="Y38" s="42"/>
      <c r="Z38" s="42"/>
      <c r="AA38" s="67">
        <v>45627</v>
      </c>
      <c r="AB38" s="19"/>
    </row>
    <row r="39" spans="1:28" ht="118.5" customHeight="1" x14ac:dyDescent="0.2">
      <c r="A39" s="266"/>
      <c r="B39" s="312"/>
      <c r="C39" s="133" t="s">
        <v>220</v>
      </c>
      <c r="D39" s="135" t="s">
        <v>169</v>
      </c>
      <c r="E39" s="187">
        <v>1</v>
      </c>
      <c r="F39" s="188" t="s">
        <v>88</v>
      </c>
      <c r="G39" s="40" t="s">
        <v>102</v>
      </c>
      <c r="H39" s="41" t="s">
        <v>103</v>
      </c>
      <c r="I39" s="166" t="s">
        <v>90</v>
      </c>
      <c r="J39" s="250">
        <v>1</v>
      </c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155">
        <f>J39</f>
        <v>1</v>
      </c>
      <c r="W39" s="200">
        <v>1</v>
      </c>
      <c r="X39" s="42"/>
      <c r="Y39" s="42"/>
      <c r="Z39" s="42"/>
      <c r="AA39" s="67">
        <v>45627</v>
      </c>
      <c r="AB39" s="19"/>
    </row>
    <row r="40" spans="1:28" ht="77.25" customHeight="1" x14ac:dyDescent="0.2">
      <c r="A40" s="266"/>
      <c r="B40" s="283" t="s">
        <v>104</v>
      </c>
      <c r="C40" s="39" t="s">
        <v>105</v>
      </c>
      <c r="D40" s="80" t="s">
        <v>196</v>
      </c>
      <c r="E40" s="170">
        <v>0.7</v>
      </c>
      <c r="F40" s="170" t="s">
        <v>88</v>
      </c>
      <c r="G40" s="44" t="s">
        <v>193</v>
      </c>
      <c r="H40" s="81" t="s">
        <v>194</v>
      </c>
      <c r="I40" s="21" t="s">
        <v>195</v>
      </c>
      <c r="J40" s="72">
        <v>0.96</v>
      </c>
      <c r="K40" s="96">
        <v>0.78</v>
      </c>
      <c r="L40" s="96">
        <v>0.7</v>
      </c>
      <c r="M40" s="118">
        <v>0.83</v>
      </c>
      <c r="N40" s="118">
        <v>0.76</v>
      </c>
      <c r="O40" s="118">
        <v>0.96</v>
      </c>
      <c r="P40" s="118">
        <v>0.93</v>
      </c>
      <c r="Q40" s="118">
        <v>0.96</v>
      </c>
      <c r="R40" s="161">
        <v>0.98</v>
      </c>
      <c r="S40" s="161">
        <v>0.93</v>
      </c>
      <c r="T40" s="161">
        <v>1.1000000000000001</v>
      </c>
      <c r="U40" s="206">
        <v>0.77</v>
      </c>
      <c r="V40" s="99">
        <f>(J40+K40+L40+M40+N40+O40+P40+Q40+R40+S40+T40+U40)/12</f>
        <v>0.8883333333333332</v>
      </c>
      <c r="W40" s="200">
        <v>0.77</v>
      </c>
      <c r="X40" s="17"/>
      <c r="Y40" s="17"/>
      <c r="Z40" s="17"/>
      <c r="AA40" s="67">
        <v>45627</v>
      </c>
      <c r="AB40" s="19"/>
    </row>
    <row r="41" spans="1:28" ht="77.25" customHeight="1" x14ac:dyDescent="0.2">
      <c r="A41" s="266"/>
      <c r="B41" s="285"/>
      <c r="C41" s="27" t="s">
        <v>106</v>
      </c>
      <c r="D41" s="80" t="s">
        <v>169</v>
      </c>
      <c r="E41" s="171">
        <v>0.89</v>
      </c>
      <c r="F41" s="170">
        <v>0.84</v>
      </c>
      <c r="G41" s="44" t="s">
        <v>193</v>
      </c>
      <c r="H41" s="34" t="s">
        <v>194</v>
      </c>
      <c r="I41" s="21" t="s">
        <v>195</v>
      </c>
      <c r="J41" s="234">
        <v>0.61</v>
      </c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6"/>
      <c r="V41" s="99">
        <f>J41</f>
        <v>0.61</v>
      </c>
      <c r="W41" s="200">
        <v>0.61</v>
      </c>
      <c r="X41" s="17"/>
      <c r="Y41" s="17"/>
      <c r="Z41" s="17"/>
      <c r="AA41" s="67">
        <v>45627</v>
      </c>
      <c r="AB41" s="19"/>
    </row>
    <row r="42" spans="1:28" ht="90" customHeight="1" x14ac:dyDescent="0.2">
      <c r="A42" s="316" t="s">
        <v>113</v>
      </c>
      <c r="B42" s="311" t="s">
        <v>107</v>
      </c>
      <c r="C42" s="106" t="s">
        <v>197</v>
      </c>
      <c r="D42" s="75" t="s">
        <v>115</v>
      </c>
      <c r="E42" s="171">
        <v>1</v>
      </c>
      <c r="F42" s="170">
        <v>1</v>
      </c>
      <c r="G42" s="44" t="s">
        <v>198</v>
      </c>
      <c r="H42" s="81" t="s">
        <v>199</v>
      </c>
      <c r="I42" s="33" t="s">
        <v>200</v>
      </c>
      <c r="J42" s="260">
        <v>1</v>
      </c>
      <c r="K42" s="261"/>
      <c r="L42" s="261"/>
      <c r="M42" s="262">
        <v>0.8</v>
      </c>
      <c r="N42" s="261"/>
      <c r="O42" s="261"/>
      <c r="P42" s="262">
        <v>0.9</v>
      </c>
      <c r="Q42" s="261"/>
      <c r="R42" s="261"/>
      <c r="S42" s="262">
        <v>0.9</v>
      </c>
      <c r="T42" s="261"/>
      <c r="U42" s="261"/>
      <c r="V42" s="99">
        <f>(J42+M42+P42+S42)/4</f>
        <v>0.9</v>
      </c>
      <c r="W42" s="200">
        <v>0.9</v>
      </c>
      <c r="X42" s="45"/>
      <c r="Y42" s="45"/>
      <c r="Z42" s="45"/>
      <c r="AA42" s="67">
        <v>45627</v>
      </c>
      <c r="AB42" s="1"/>
    </row>
    <row r="43" spans="1:28" ht="96" customHeight="1" x14ac:dyDescent="0.2">
      <c r="A43" s="316"/>
      <c r="B43" s="286"/>
      <c r="C43" s="106" t="s">
        <v>201</v>
      </c>
      <c r="D43" s="75" t="s">
        <v>115</v>
      </c>
      <c r="E43" s="171">
        <v>1</v>
      </c>
      <c r="F43" s="170">
        <v>1</v>
      </c>
      <c r="G43" s="44" t="s">
        <v>198</v>
      </c>
      <c r="H43" s="81" t="s">
        <v>199</v>
      </c>
      <c r="I43" s="33" t="s">
        <v>200</v>
      </c>
      <c r="J43" s="236">
        <v>0.98</v>
      </c>
      <c r="K43" s="261"/>
      <c r="L43" s="261"/>
      <c r="M43" s="262">
        <v>1</v>
      </c>
      <c r="N43" s="261"/>
      <c r="O43" s="261"/>
      <c r="P43" s="262">
        <v>0.98</v>
      </c>
      <c r="Q43" s="261"/>
      <c r="R43" s="261"/>
      <c r="S43" s="262">
        <v>0.98</v>
      </c>
      <c r="T43" s="261"/>
      <c r="U43" s="261"/>
      <c r="V43" s="99">
        <f>(J43+M43+P43+S43)/4</f>
        <v>0.98499999999999999</v>
      </c>
      <c r="W43" s="200">
        <v>0.98</v>
      </c>
      <c r="X43" s="45"/>
      <c r="Y43" s="45"/>
      <c r="Z43" s="45"/>
      <c r="AA43" s="67">
        <v>45627</v>
      </c>
      <c r="AB43" s="1"/>
    </row>
    <row r="44" spans="1:28" ht="79.5" customHeight="1" x14ac:dyDescent="0.2">
      <c r="A44" s="316"/>
      <c r="B44" s="283" t="s">
        <v>108</v>
      </c>
      <c r="C44" s="106" t="s">
        <v>109</v>
      </c>
      <c r="D44" s="122" t="s">
        <v>160</v>
      </c>
      <c r="E44" s="171">
        <v>0.7</v>
      </c>
      <c r="F44" s="170">
        <v>0.65</v>
      </c>
      <c r="G44" s="44" t="s">
        <v>202</v>
      </c>
      <c r="H44" s="81" t="s">
        <v>203</v>
      </c>
      <c r="I44" s="33" t="s">
        <v>58</v>
      </c>
      <c r="J44" s="234">
        <v>1.43</v>
      </c>
      <c r="K44" s="235"/>
      <c r="L44" s="235"/>
      <c r="M44" s="235"/>
      <c r="N44" s="235"/>
      <c r="O44" s="236"/>
      <c r="P44" s="240">
        <v>1</v>
      </c>
      <c r="Q44" s="235"/>
      <c r="R44" s="235"/>
      <c r="S44" s="235"/>
      <c r="T44" s="235"/>
      <c r="U44" s="236"/>
      <c r="V44" s="99">
        <f>(J44+P44)/2</f>
        <v>1.2149999999999999</v>
      </c>
      <c r="W44" s="200">
        <v>1</v>
      </c>
      <c r="X44" s="45"/>
      <c r="Y44" s="45"/>
      <c r="Z44" s="45"/>
      <c r="AA44" s="67">
        <v>45627</v>
      </c>
      <c r="AB44" s="1"/>
    </row>
    <row r="45" spans="1:28" ht="96.75" customHeight="1" x14ac:dyDescent="0.2">
      <c r="A45" s="316"/>
      <c r="B45" s="312"/>
      <c r="C45" s="121" t="s">
        <v>112</v>
      </c>
      <c r="D45" s="87" t="s">
        <v>169</v>
      </c>
      <c r="E45" s="189">
        <v>1</v>
      </c>
      <c r="F45" s="175">
        <v>1</v>
      </c>
      <c r="G45" s="22" t="s">
        <v>110</v>
      </c>
      <c r="H45" s="23" t="s">
        <v>111</v>
      </c>
      <c r="I45" s="26" t="s">
        <v>58</v>
      </c>
      <c r="J45" s="234">
        <v>1</v>
      </c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6"/>
      <c r="V45" s="99">
        <v>1</v>
      </c>
      <c r="W45" s="200">
        <v>1</v>
      </c>
      <c r="X45" s="45"/>
      <c r="Y45" s="45"/>
      <c r="Z45" s="45"/>
      <c r="AA45" s="67">
        <v>45627</v>
      </c>
      <c r="AB45" s="1"/>
    </row>
    <row r="46" spans="1:28" ht="75" customHeight="1" x14ac:dyDescent="0.2">
      <c r="A46" s="316"/>
      <c r="B46" s="286"/>
      <c r="C46" s="3" t="s">
        <v>204</v>
      </c>
      <c r="D46" s="75" t="s">
        <v>115</v>
      </c>
      <c r="E46" s="190">
        <v>0.7</v>
      </c>
      <c r="F46" s="191" t="s">
        <v>35</v>
      </c>
      <c r="G46" s="22" t="s">
        <v>202</v>
      </c>
      <c r="H46" s="119" t="s">
        <v>203</v>
      </c>
      <c r="I46" s="120" t="s">
        <v>58</v>
      </c>
      <c r="J46" s="318">
        <v>1</v>
      </c>
      <c r="K46" s="235"/>
      <c r="L46" s="236"/>
      <c r="M46" s="240">
        <v>1</v>
      </c>
      <c r="N46" s="235"/>
      <c r="O46" s="236"/>
      <c r="P46" s="240">
        <v>1</v>
      </c>
      <c r="Q46" s="235"/>
      <c r="R46" s="236"/>
      <c r="S46" s="240">
        <v>1</v>
      </c>
      <c r="T46" s="235"/>
      <c r="U46" s="236"/>
      <c r="V46" s="99">
        <f>(J46+M46+P46+S46)/4</f>
        <v>1</v>
      </c>
      <c r="W46" s="200">
        <v>1</v>
      </c>
      <c r="X46" s="45"/>
      <c r="Y46" s="45"/>
      <c r="Z46" s="45"/>
      <c r="AA46" s="67">
        <v>45627</v>
      </c>
      <c r="AB46" s="1"/>
    </row>
    <row r="47" spans="1:28" ht="56.25" customHeight="1" x14ac:dyDescent="0.2">
      <c r="A47" s="316"/>
      <c r="B47" s="283" t="s">
        <v>114</v>
      </c>
      <c r="C47" s="160" t="s">
        <v>225</v>
      </c>
      <c r="D47" s="73" t="s">
        <v>115</v>
      </c>
      <c r="E47" s="192">
        <v>16</v>
      </c>
      <c r="F47" s="193">
        <v>16</v>
      </c>
      <c r="G47" s="157" t="s">
        <v>226</v>
      </c>
      <c r="H47" s="158" t="s">
        <v>227</v>
      </c>
      <c r="I47" s="159" t="s">
        <v>228</v>
      </c>
      <c r="J47" s="292">
        <v>9.57</v>
      </c>
      <c r="K47" s="293"/>
      <c r="L47" s="293"/>
      <c r="M47" s="319">
        <v>7</v>
      </c>
      <c r="N47" s="319"/>
      <c r="O47" s="319"/>
      <c r="P47" s="320">
        <v>5</v>
      </c>
      <c r="Q47" s="320"/>
      <c r="R47" s="320"/>
      <c r="S47" s="296">
        <v>19.399999999999999</v>
      </c>
      <c r="T47" s="296"/>
      <c r="U47" s="296"/>
      <c r="V47" s="224">
        <f>(J47+M47+P47+S47)/4</f>
        <v>10.2425</v>
      </c>
      <c r="W47" s="217">
        <v>0.19400000000000001</v>
      </c>
      <c r="X47" s="45"/>
      <c r="Y47" s="45"/>
      <c r="Z47" s="45"/>
      <c r="AA47" s="67">
        <v>45627</v>
      </c>
      <c r="AB47" s="1"/>
    </row>
    <row r="48" spans="1:28" ht="41.25" customHeight="1" x14ac:dyDescent="0.2">
      <c r="A48" s="316"/>
      <c r="B48" s="284"/>
      <c r="C48" s="160" t="s">
        <v>229</v>
      </c>
      <c r="D48" s="73" t="s">
        <v>115</v>
      </c>
      <c r="E48" s="168">
        <v>0.09</v>
      </c>
      <c r="F48" s="169">
        <v>0.09</v>
      </c>
      <c r="G48" s="157" t="s">
        <v>230</v>
      </c>
      <c r="H48" s="158" t="s">
        <v>231</v>
      </c>
      <c r="I48" s="159" t="s">
        <v>232</v>
      </c>
      <c r="J48" s="239">
        <v>9.2999999999999999E-2</v>
      </c>
      <c r="K48" s="321"/>
      <c r="L48" s="321"/>
      <c r="M48" s="322">
        <v>9.8000000000000004E-2</v>
      </c>
      <c r="N48" s="322"/>
      <c r="O48" s="322"/>
      <c r="P48" s="323">
        <v>9.7000000000000003E-2</v>
      </c>
      <c r="Q48" s="323"/>
      <c r="R48" s="323"/>
      <c r="S48" s="327">
        <v>8.0500000000000002E-2</v>
      </c>
      <c r="T48" s="327"/>
      <c r="U48" s="327"/>
      <c r="V48" s="79">
        <f>(J48+M48+P48+S48)/4</f>
        <v>9.2125000000000012E-2</v>
      </c>
      <c r="W48" s="214">
        <v>8.0500000000000002E-2</v>
      </c>
      <c r="X48" s="45"/>
      <c r="Y48" s="45"/>
      <c r="Z48" s="45"/>
      <c r="AA48" s="67">
        <v>45627</v>
      </c>
      <c r="AB48" s="1"/>
    </row>
    <row r="49" spans="1:28" ht="42" customHeight="1" x14ac:dyDescent="0.2">
      <c r="A49" s="316"/>
      <c r="B49" s="284"/>
      <c r="C49" s="160" t="s">
        <v>233</v>
      </c>
      <c r="D49" s="73" t="s">
        <v>117</v>
      </c>
      <c r="E49" s="194">
        <v>14</v>
      </c>
      <c r="F49" s="193">
        <v>14</v>
      </c>
      <c r="G49" s="157" t="s">
        <v>234</v>
      </c>
      <c r="H49" s="158" t="s">
        <v>235</v>
      </c>
      <c r="I49" s="159" t="s">
        <v>116</v>
      </c>
      <c r="J49" s="328">
        <v>4.9000000000000004</v>
      </c>
      <c r="K49" s="329"/>
      <c r="L49" s="329"/>
      <c r="M49" s="330">
        <v>1.8</v>
      </c>
      <c r="N49" s="330"/>
      <c r="O49" s="330"/>
      <c r="P49" s="320">
        <v>2.1</v>
      </c>
      <c r="Q49" s="320"/>
      <c r="R49" s="320"/>
      <c r="S49" s="319">
        <v>1.32</v>
      </c>
      <c r="T49" s="319"/>
      <c r="U49" s="319"/>
      <c r="V49" s="140">
        <f t="shared" ref="V49:V54" si="0">(J49+M49+P49+S49)/4</f>
        <v>2.5300000000000002</v>
      </c>
      <c r="W49" s="215">
        <v>1.32E-2</v>
      </c>
      <c r="X49" s="45"/>
      <c r="Y49" s="45"/>
      <c r="Z49" s="45"/>
      <c r="AA49" s="67">
        <v>45627</v>
      </c>
      <c r="AB49" s="1"/>
    </row>
    <row r="50" spans="1:28" ht="57.75" customHeight="1" x14ac:dyDescent="0.2">
      <c r="A50" s="316"/>
      <c r="B50" s="284"/>
      <c r="C50" s="160" t="s">
        <v>236</v>
      </c>
      <c r="D50" s="73" t="s">
        <v>117</v>
      </c>
      <c r="E50" s="168">
        <v>0.3</v>
      </c>
      <c r="F50" s="168">
        <v>0.42</v>
      </c>
      <c r="G50" s="157" t="s">
        <v>237</v>
      </c>
      <c r="H50" s="158" t="s">
        <v>238</v>
      </c>
      <c r="I50" s="159" t="s">
        <v>239</v>
      </c>
      <c r="J50" s="236">
        <v>0.31</v>
      </c>
      <c r="K50" s="262"/>
      <c r="L50" s="262"/>
      <c r="M50" s="287">
        <v>0.36</v>
      </c>
      <c r="N50" s="287"/>
      <c r="O50" s="287"/>
      <c r="P50" s="262">
        <v>0.39</v>
      </c>
      <c r="Q50" s="262"/>
      <c r="R50" s="262"/>
      <c r="S50" s="298">
        <v>0.46</v>
      </c>
      <c r="T50" s="298"/>
      <c r="U50" s="298"/>
      <c r="V50" s="78">
        <f t="shared" si="0"/>
        <v>0.38</v>
      </c>
      <c r="W50" s="204">
        <v>0.46</v>
      </c>
      <c r="X50" s="45"/>
      <c r="Y50" s="45"/>
      <c r="Z50" s="45"/>
      <c r="AA50" s="67">
        <v>45627</v>
      </c>
      <c r="AB50" s="1"/>
    </row>
    <row r="51" spans="1:28" ht="48.75" customHeight="1" x14ac:dyDescent="0.2">
      <c r="A51" s="316"/>
      <c r="B51" s="284"/>
      <c r="C51" s="160" t="s">
        <v>240</v>
      </c>
      <c r="D51" s="73" t="s">
        <v>115</v>
      </c>
      <c r="E51" s="193">
        <v>1.4999999999999999E-2</v>
      </c>
      <c r="F51" s="193">
        <v>5.0000000000000001E-3</v>
      </c>
      <c r="G51" s="157" t="s">
        <v>241</v>
      </c>
      <c r="H51" s="158" t="s">
        <v>242</v>
      </c>
      <c r="I51" s="159" t="s">
        <v>118</v>
      </c>
      <c r="J51" s="304">
        <v>6.3375586808572656E-3</v>
      </c>
      <c r="K51" s="305"/>
      <c r="L51" s="305"/>
      <c r="M51" s="296">
        <v>1.2500000000000001E-2</v>
      </c>
      <c r="N51" s="296"/>
      <c r="O51" s="296"/>
      <c r="P51" s="324">
        <v>0.154</v>
      </c>
      <c r="Q51" s="324"/>
      <c r="R51" s="324"/>
      <c r="S51" s="325">
        <v>1.1900000000000001E-2</v>
      </c>
      <c r="T51" s="325"/>
      <c r="U51" s="325"/>
      <c r="V51" s="216">
        <f t="shared" si="0"/>
        <v>4.6184389670214314E-2</v>
      </c>
      <c r="W51" s="219">
        <v>1.1900000000000001E-4</v>
      </c>
      <c r="X51" s="45"/>
      <c r="Y51" s="45"/>
      <c r="Z51" s="45"/>
      <c r="AA51" s="67">
        <v>45627</v>
      </c>
      <c r="AB51" s="1"/>
    </row>
    <row r="52" spans="1:28" ht="66" customHeight="1" x14ac:dyDescent="0.2">
      <c r="A52" s="316"/>
      <c r="B52" s="284"/>
      <c r="C52" s="12" t="s">
        <v>119</v>
      </c>
      <c r="D52" s="73" t="s">
        <v>115</v>
      </c>
      <c r="E52" s="168">
        <v>1</v>
      </c>
      <c r="F52" s="169">
        <v>1</v>
      </c>
      <c r="G52" s="47" t="s">
        <v>120</v>
      </c>
      <c r="H52" s="48" t="s">
        <v>121</v>
      </c>
      <c r="I52" s="49" t="s">
        <v>122</v>
      </c>
      <c r="J52" s="239">
        <v>0.16</v>
      </c>
      <c r="K52" s="321"/>
      <c r="L52" s="321"/>
      <c r="M52" s="326">
        <v>0.37</v>
      </c>
      <c r="N52" s="326"/>
      <c r="O52" s="326"/>
      <c r="P52" s="298">
        <v>0.54</v>
      </c>
      <c r="Q52" s="298"/>
      <c r="R52" s="298"/>
      <c r="S52" s="287">
        <v>1.54</v>
      </c>
      <c r="T52" s="287"/>
      <c r="U52" s="287"/>
      <c r="V52" s="162">
        <f>(J52+M52+P52+S52)/4</f>
        <v>0.65250000000000008</v>
      </c>
      <c r="W52" s="200">
        <v>1.54</v>
      </c>
      <c r="X52" s="45"/>
      <c r="Y52" s="45"/>
      <c r="Z52" s="45"/>
      <c r="AA52" s="67">
        <v>45627</v>
      </c>
      <c r="AB52" s="1"/>
    </row>
    <row r="53" spans="1:28" ht="42.75" customHeight="1" x14ac:dyDescent="0.2">
      <c r="A53" s="316"/>
      <c r="B53" s="284"/>
      <c r="C53" s="160" t="s">
        <v>243</v>
      </c>
      <c r="D53" s="73" t="s">
        <v>117</v>
      </c>
      <c r="E53" s="168">
        <v>1</v>
      </c>
      <c r="F53" s="169">
        <v>0.8</v>
      </c>
      <c r="G53" s="50" t="s">
        <v>123</v>
      </c>
      <c r="H53" s="51" t="s">
        <v>124</v>
      </c>
      <c r="I53" s="52" t="s">
        <v>125</v>
      </c>
      <c r="J53" s="236">
        <v>3.57</v>
      </c>
      <c r="K53" s="262"/>
      <c r="L53" s="262"/>
      <c r="M53" s="287">
        <v>4.21</v>
      </c>
      <c r="N53" s="287"/>
      <c r="O53" s="287"/>
      <c r="P53" s="262">
        <v>4.63</v>
      </c>
      <c r="Q53" s="262"/>
      <c r="R53" s="262"/>
      <c r="S53" s="287">
        <v>5.15</v>
      </c>
      <c r="T53" s="287"/>
      <c r="U53" s="287"/>
      <c r="V53" s="99">
        <f t="shared" si="0"/>
        <v>4.3900000000000006</v>
      </c>
      <c r="W53" s="200">
        <v>5.15</v>
      </c>
      <c r="X53" s="45"/>
      <c r="Y53" s="45"/>
      <c r="Z53" s="45"/>
      <c r="AA53" s="67">
        <v>45627</v>
      </c>
      <c r="AB53" s="1"/>
    </row>
    <row r="54" spans="1:28" ht="42" customHeight="1" x14ac:dyDescent="0.2">
      <c r="A54" s="316"/>
      <c r="B54" s="284"/>
      <c r="C54" s="20" t="s">
        <v>126</v>
      </c>
      <c r="D54" s="73" t="s">
        <v>115</v>
      </c>
      <c r="E54" s="168">
        <v>0.03</v>
      </c>
      <c r="F54" s="169">
        <v>0.03</v>
      </c>
      <c r="G54" s="53" t="s">
        <v>127</v>
      </c>
      <c r="H54" s="54" t="s">
        <v>128</v>
      </c>
      <c r="I54" s="55" t="s">
        <v>129</v>
      </c>
      <c r="J54" s="288">
        <v>0.02</v>
      </c>
      <c r="K54" s="289"/>
      <c r="L54" s="289"/>
      <c r="M54" s="290">
        <v>3.6600000000000001E-2</v>
      </c>
      <c r="N54" s="290"/>
      <c r="O54" s="290"/>
      <c r="P54" s="291">
        <v>0.129</v>
      </c>
      <c r="Q54" s="291"/>
      <c r="R54" s="291"/>
      <c r="S54" s="290">
        <v>7.3099999999999998E-2</v>
      </c>
      <c r="T54" s="290"/>
      <c r="U54" s="290"/>
      <c r="V54" s="162">
        <f t="shared" si="0"/>
        <v>6.4674999999999996E-2</v>
      </c>
      <c r="W54" s="218">
        <v>7.3099999999999998E-2</v>
      </c>
      <c r="X54" s="45"/>
      <c r="Y54" s="45"/>
      <c r="Z54" s="45"/>
      <c r="AA54" s="67">
        <v>45627</v>
      </c>
      <c r="AB54" s="1"/>
    </row>
    <row r="55" spans="1:28" ht="74.25" customHeight="1" x14ac:dyDescent="0.2">
      <c r="A55" s="316"/>
      <c r="B55" s="283" t="s">
        <v>163</v>
      </c>
      <c r="C55" s="39" t="s">
        <v>205</v>
      </c>
      <c r="D55" s="123" t="s">
        <v>196</v>
      </c>
      <c r="E55" s="171">
        <v>0.9</v>
      </c>
      <c r="F55" s="170">
        <v>0.9</v>
      </c>
      <c r="G55" s="31" t="s">
        <v>130</v>
      </c>
      <c r="H55" s="32" t="s">
        <v>131</v>
      </c>
      <c r="I55" s="33" t="s">
        <v>132</v>
      </c>
      <c r="J55" s="77">
        <v>0</v>
      </c>
      <c r="K55" s="117">
        <v>0</v>
      </c>
      <c r="L55" s="117">
        <v>0</v>
      </c>
      <c r="M55" s="117">
        <v>0</v>
      </c>
      <c r="N55" s="76">
        <v>1</v>
      </c>
      <c r="O55" s="76">
        <v>1</v>
      </c>
      <c r="P55" s="76">
        <v>1</v>
      </c>
      <c r="Q55" s="76">
        <v>1</v>
      </c>
      <c r="R55" s="164">
        <v>1</v>
      </c>
      <c r="S55" s="164">
        <v>1</v>
      </c>
      <c r="T55" s="164">
        <v>1</v>
      </c>
      <c r="U55" s="164">
        <v>1</v>
      </c>
      <c r="V55" s="78">
        <f>(J55+K55+L55+M55+N55+O55+P55+Q55+R55+S55+T55+U55)/12</f>
        <v>0.66666666666666663</v>
      </c>
      <c r="W55" s="200">
        <v>1</v>
      </c>
      <c r="X55" s="45"/>
      <c r="Y55" s="45"/>
      <c r="Z55" s="45"/>
      <c r="AA55" s="67">
        <v>45627</v>
      </c>
      <c r="AB55" s="1"/>
    </row>
    <row r="56" spans="1:28" ht="76.5" customHeight="1" x14ac:dyDescent="0.2">
      <c r="A56" s="316"/>
      <c r="B56" s="286"/>
      <c r="C56" s="39" t="s">
        <v>206</v>
      </c>
      <c r="D56" s="75" t="s">
        <v>115</v>
      </c>
      <c r="E56" s="171">
        <v>0.9</v>
      </c>
      <c r="F56" s="170" t="s">
        <v>35</v>
      </c>
      <c r="G56" s="31" t="s">
        <v>133</v>
      </c>
      <c r="H56" s="124" t="s">
        <v>131</v>
      </c>
      <c r="I56" s="125" t="s">
        <v>207</v>
      </c>
      <c r="J56" s="234">
        <v>0.9</v>
      </c>
      <c r="K56" s="235"/>
      <c r="L56" s="236"/>
      <c r="M56" s="240">
        <v>0.9</v>
      </c>
      <c r="N56" s="235"/>
      <c r="O56" s="236"/>
      <c r="P56" s="240">
        <v>0.9</v>
      </c>
      <c r="Q56" s="235"/>
      <c r="R56" s="236"/>
      <c r="S56" s="240">
        <v>0.9</v>
      </c>
      <c r="T56" s="235"/>
      <c r="U56" s="236"/>
      <c r="V56" s="99">
        <f>(J56+M56+P56+S56)/4</f>
        <v>0.9</v>
      </c>
      <c r="W56" s="200">
        <v>0.9</v>
      </c>
      <c r="X56" s="45"/>
      <c r="Y56" s="45"/>
      <c r="Z56" s="45"/>
      <c r="AA56" s="67">
        <v>45627</v>
      </c>
      <c r="AB56" s="1"/>
    </row>
    <row r="57" spans="1:28" ht="42" customHeight="1" x14ac:dyDescent="0.2">
      <c r="A57" s="316"/>
      <c r="B57" s="283" t="s">
        <v>134</v>
      </c>
      <c r="C57" s="136" t="s">
        <v>135</v>
      </c>
      <c r="D57" s="75" t="s">
        <v>160</v>
      </c>
      <c r="E57" s="171">
        <v>0.98</v>
      </c>
      <c r="F57" s="170">
        <v>0.95</v>
      </c>
      <c r="G57" s="102" t="s">
        <v>136</v>
      </c>
      <c r="H57" s="83" t="s">
        <v>137</v>
      </c>
      <c r="I57" s="103" t="s">
        <v>85</v>
      </c>
      <c r="J57" s="269">
        <v>0.63</v>
      </c>
      <c r="K57" s="294"/>
      <c r="L57" s="294"/>
      <c r="M57" s="294"/>
      <c r="N57" s="294"/>
      <c r="O57" s="294"/>
      <c r="P57" s="262">
        <v>1.3</v>
      </c>
      <c r="Q57" s="262"/>
      <c r="R57" s="262"/>
      <c r="S57" s="262"/>
      <c r="T57" s="262"/>
      <c r="U57" s="262"/>
      <c r="V57" s="99">
        <f>(J57+P57)/2</f>
        <v>0.96500000000000008</v>
      </c>
      <c r="W57" s="200">
        <v>1.3</v>
      </c>
      <c r="X57" s="45"/>
      <c r="Y57" s="45"/>
      <c r="Z57" s="45"/>
      <c r="AA57" s="67">
        <v>45627</v>
      </c>
      <c r="AB57" s="1"/>
    </row>
    <row r="58" spans="1:28" ht="67.5" customHeight="1" x14ac:dyDescent="0.2">
      <c r="A58" s="316"/>
      <c r="B58" s="284"/>
      <c r="C58" s="136" t="s">
        <v>250</v>
      </c>
      <c r="D58" s="75" t="s">
        <v>160</v>
      </c>
      <c r="E58" s="195">
        <v>9</v>
      </c>
      <c r="F58" s="196">
        <v>9</v>
      </c>
      <c r="G58" s="137" t="s">
        <v>221</v>
      </c>
      <c r="H58" s="138" t="s">
        <v>222</v>
      </c>
      <c r="I58" s="139" t="s">
        <v>223</v>
      </c>
      <c r="J58" s="299">
        <v>5</v>
      </c>
      <c r="K58" s="300"/>
      <c r="L58" s="300"/>
      <c r="M58" s="300"/>
      <c r="N58" s="300"/>
      <c r="O58" s="292"/>
      <c r="P58" s="301">
        <v>8</v>
      </c>
      <c r="Q58" s="302"/>
      <c r="R58" s="302"/>
      <c r="S58" s="302"/>
      <c r="T58" s="302"/>
      <c r="U58" s="303"/>
      <c r="V58" s="221">
        <f>(J58+P58)/2</f>
        <v>6.5</v>
      </c>
      <c r="W58" s="220" t="s">
        <v>251</v>
      </c>
      <c r="X58" s="45"/>
      <c r="Y58" s="45"/>
      <c r="Z58" s="45"/>
      <c r="AA58" s="67">
        <v>45627</v>
      </c>
      <c r="AB58" s="1"/>
    </row>
    <row r="59" spans="1:28" ht="48" customHeight="1" x14ac:dyDescent="0.2">
      <c r="A59" s="316"/>
      <c r="B59" s="283" t="s">
        <v>138</v>
      </c>
      <c r="C59" s="46" t="s">
        <v>208</v>
      </c>
      <c r="D59" s="75" t="s">
        <v>160</v>
      </c>
      <c r="E59" s="171">
        <v>0.92</v>
      </c>
      <c r="F59" s="170">
        <v>0.9</v>
      </c>
      <c r="G59" s="126" t="s">
        <v>209</v>
      </c>
      <c r="H59" s="83" t="s">
        <v>139</v>
      </c>
      <c r="I59" s="21" t="s">
        <v>85</v>
      </c>
      <c r="J59" s="269">
        <v>0.54</v>
      </c>
      <c r="K59" s="294"/>
      <c r="L59" s="294"/>
      <c r="M59" s="294"/>
      <c r="N59" s="294"/>
      <c r="O59" s="294"/>
      <c r="P59" s="295">
        <v>1.0900000000000001</v>
      </c>
      <c r="Q59" s="295"/>
      <c r="R59" s="295"/>
      <c r="S59" s="295"/>
      <c r="T59" s="295"/>
      <c r="U59" s="295"/>
      <c r="V59" s="78">
        <f>(J59+P59)/2</f>
        <v>0.81500000000000006</v>
      </c>
      <c r="W59" s="200">
        <v>1</v>
      </c>
      <c r="X59" s="45"/>
      <c r="Y59" s="45"/>
      <c r="Z59" s="45"/>
      <c r="AA59" s="67">
        <v>45627</v>
      </c>
      <c r="AB59" s="1"/>
    </row>
    <row r="60" spans="1:28" ht="48" customHeight="1" x14ac:dyDescent="0.2">
      <c r="A60" s="316"/>
      <c r="B60" s="284"/>
      <c r="C60" s="46" t="s">
        <v>210</v>
      </c>
      <c r="D60" s="75" t="s">
        <v>115</v>
      </c>
      <c r="E60" s="171">
        <v>0.92</v>
      </c>
      <c r="F60" s="170">
        <v>0.9</v>
      </c>
      <c r="G60" s="126" t="s">
        <v>211</v>
      </c>
      <c r="H60" s="83" t="s">
        <v>140</v>
      </c>
      <c r="I60" s="103" t="s">
        <v>85</v>
      </c>
      <c r="J60" s="236">
        <v>1.0900000000000001</v>
      </c>
      <c r="K60" s="262"/>
      <c r="L60" s="262"/>
      <c r="M60" s="250">
        <v>1.0900000000000001</v>
      </c>
      <c r="N60" s="296"/>
      <c r="O60" s="296"/>
      <c r="P60" s="297">
        <v>1.0900000000000001</v>
      </c>
      <c r="Q60" s="295"/>
      <c r="R60" s="295"/>
      <c r="S60" s="295">
        <v>1.0900000000000001</v>
      </c>
      <c r="T60" s="295"/>
      <c r="U60" s="295"/>
      <c r="V60" s="99">
        <f>(J60+M60+P60+S60)/4</f>
        <v>1.0900000000000001</v>
      </c>
      <c r="W60" s="200">
        <v>1</v>
      </c>
      <c r="X60" s="45"/>
      <c r="Y60" s="45"/>
      <c r="Z60" s="45"/>
      <c r="AA60" s="67">
        <v>45627</v>
      </c>
      <c r="AB60" s="1"/>
    </row>
    <row r="61" spans="1:28" ht="48" hidden="1" customHeight="1" x14ac:dyDescent="0.2">
      <c r="A61" s="316"/>
      <c r="B61" s="285"/>
      <c r="C61" s="56" t="s">
        <v>141</v>
      </c>
      <c r="D61" s="74" t="s">
        <v>55</v>
      </c>
      <c r="E61" s="197">
        <v>0.85</v>
      </c>
      <c r="F61" s="198" t="s">
        <v>142</v>
      </c>
      <c r="G61" s="57"/>
      <c r="H61" s="57"/>
      <c r="I61" s="57"/>
      <c r="J61" s="58"/>
      <c r="K61" s="59"/>
      <c r="L61" s="59"/>
      <c r="M61" s="59"/>
      <c r="N61" s="59"/>
      <c r="O61" s="59"/>
      <c r="P61" s="60"/>
      <c r="Q61" s="59"/>
      <c r="R61" s="59"/>
      <c r="S61" s="59"/>
      <c r="T61" s="59"/>
      <c r="U61" s="59"/>
      <c r="V61" s="61"/>
      <c r="W61" s="68">
        <f t="shared" ref="W61:W64" si="1">V61/E61</f>
        <v>0</v>
      </c>
      <c r="X61" s="45"/>
      <c r="Y61" s="45"/>
      <c r="Z61" s="45"/>
      <c r="AA61" s="18">
        <v>44923</v>
      </c>
      <c r="AB61" s="1"/>
    </row>
    <row r="62" spans="1:28" ht="48" customHeight="1" x14ac:dyDescent="0.2">
      <c r="A62" s="316"/>
      <c r="B62" s="283" t="s">
        <v>143</v>
      </c>
      <c r="C62" s="227" t="s">
        <v>212</v>
      </c>
      <c r="D62" s="75" t="s">
        <v>169</v>
      </c>
      <c r="E62" s="171">
        <v>1</v>
      </c>
      <c r="F62" s="170">
        <v>1</v>
      </c>
      <c r="G62" s="13" t="s">
        <v>144</v>
      </c>
      <c r="H62" s="23" t="s">
        <v>145</v>
      </c>
      <c r="I62" s="26" t="s">
        <v>146</v>
      </c>
      <c r="J62" s="234">
        <v>1</v>
      </c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6"/>
      <c r="V62" s="99">
        <f>J62</f>
        <v>1</v>
      </c>
      <c r="W62" s="213">
        <f t="shared" si="1"/>
        <v>1</v>
      </c>
      <c r="X62" s="45"/>
      <c r="Y62" s="45"/>
      <c r="Z62" s="45"/>
      <c r="AA62" s="67">
        <v>45627</v>
      </c>
      <c r="AB62" s="1"/>
    </row>
    <row r="63" spans="1:28" ht="48" customHeight="1" x14ac:dyDescent="0.2">
      <c r="A63" s="317"/>
      <c r="B63" s="284"/>
      <c r="C63" s="227" t="s">
        <v>213</v>
      </c>
      <c r="D63" s="75" t="s">
        <v>160</v>
      </c>
      <c r="E63" s="171">
        <v>1</v>
      </c>
      <c r="F63" s="170">
        <v>1</v>
      </c>
      <c r="G63" s="13" t="s">
        <v>147</v>
      </c>
      <c r="H63" s="23" t="s">
        <v>145</v>
      </c>
      <c r="I63" s="26" t="s">
        <v>148</v>
      </c>
      <c r="J63" s="237">
        <v>0</v>
      </c>
      <c r="K63" s="238"/>
      <c r="L63" s="238"/>
      <c r="M63" s="238"/>
      <c r="N63" s="238"/>
      <c r="O63" s="239"/>
      <c r="P63" s="240">
        <v>1</v>
      </c>
      <c r="Q63" s="235"/>
      <c r="R63" s="235"/>
      <c r="S63" s="235"/>
      <c r="T63" s="235"/>
      <c r="U63" s="236"/>
      <c r="V63" s="99">
        <f>(J63+P63)/2</f>
        <v>0.5</v>
      </c>
      <c r="W63" s="213">
        <v>1</v>
      </c>
      <c r="X63" s="45"/>
      <c r="Y63" s="45"/>
      <c r="Z63" s="45"/>
      <c r="AA63" s="67">
        <v>45627</v>
      </c>
      <c r="AB63" s="1"/>
    </row>
    <row r="64" spans="1:28" ht="45" customHeight="1" x14ac:dyDescent="0.2">
      <c r="A64" s="308" t="s">
        <v>149</v>
      </c>
      <c r="B64" s="311" t="s">
        <v>150</v>
      </c>
      <c r="C64" s="39" t="s">
        <v>214</v>
      </c>
      <c r="D64" s="80" t="s">
        <v>169</v>
      </c>
      <c r="E64" s="171">
        <v>1</v>
      </c>
      <c r="F64" s="170">
        <v>1</v>
      </c>
      <c r="G64" s="22" t="s">
        <v>151</v>
      </c>
      <c r="H64" s="23" t="s">
        <v>152</v>
      </c>
      <c r="I64" s="26" t="s">
        <v>153</v>
      </c>
      <c r="J64" s="234">
        <v>1</v>
      </c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6"/>
      <c r="V64" s="99">
        <f>J64</f>
        <v>1</v>
      </c>
      <c r="W64" s="200">
        <f t="shared" si="1"/>
        <v>1</v>
      </c>
      <c r="X64" s="45"/>
      <c r="Y64" s="45"/>
      <c r="Z64" s="45"/>
      <c r="AA64" s="67">
        <v>45627</v>
      </c>
      <c r="AB64" s="1"/>
    </row>
    <row r="65" spans="1:29" ht="43.5" customHeight="1" x14ac:dyDescent="0.2">
      <c r="A65" s="309"/>
      <c r="B65" s="312"/>
      <c r="C65" s="39" t="s">
        <v>215</v>
      </c>
      <c r="D65" s="75" t="s">
        <v>160</v>
      </c>
      <c r="E65" s="171">
        <v>0.87</v>
      </c>
      <c r="F65" s="170">
        <v>0.81</v>
      </c>
      <c r="G65" s="22" t="s">
        <v>154</v>
      </c>
      <c r="H65" s="23" t="s">
        <v>155</v>
      </c>
      <c r="I65" s="24" t="s">
        <v>153</v>
      </c>
      <c r="J65" s="262">
        <v>0.87</v>
      </c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99">
        <v>0.87</v>
      </c>
      <c r="W65" s="200">
        <v>0.87</v>
      </c>
      <c r="X65" s="45"/>
      <c r="Y65" s="45"/>
      <c r="Z65" s="45"/>
      <c r="AA65" s="67">
        <v>45627</v>
      </c>
      <c r="AB65" s="1"/>
    </row>
    <row r="66" spans="1:29" ht="43.5" customHeight="1" x14ac:dyDescent="0.2">
      <c r="A66" s="310"/>
      <c r="B66" s="286"/>
      <c r="C66" s="39" t="s">
        <v>216</v>
      </c>
      <c r="D66" s="75" t="s">
        <v>160</v>
      </c>
      <c r="E66" s="171">
        <v>0.87</v>
      </c>
      <c r="F66" s="170">
        <v>0.83</v>
      </c>
      <c r="G66" s="22" t="s">
        <v>154</v>
      </c>
      <c r="H66" s="23" t="s">
        <v>155</v>
      </c>
      <c r="I66" s="24" t="s">
        <v>153</v>
      </c>
      <c r="J66" s="262">
        <v>0.87</v>
      </c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99">
        <v>0.87</v>
      </c>
      <c r="W66" s="200">
        <v>0.87</v>
      </c>
      <c r="X66" s="45"/>
      <c r="Y66" s="45"/>
      <c r="Z66" s="45"/>
      <c r="AA66" s="67">
        <v>45627</v>
      </c>
      <c r="AB66" s="1"/>
    </row>
    <row r="67" spans="1:29" ht="41.25" customHeight="1" thickBot="1" x14ac:dyDescent="0.25">
      <c r="A67" s="1"/>
      <c r="B67" s="3"/>
      <c r="C67" s="3"/>
      <c r="D67" s="4"/>
      <c r="E67" s="1"/>
      <c r="F67" s="1"/>
      <c r="G67" s="1"/>
      <c r="H67" s="1"/>
      <c r="I67" s="1"/>
      <c r="J67" s="62"/>
      <c r="K67" s="62"/>
      <c r="L67" s="62"/>
      <c r="M67" s="62"/>
      <c r="N67" s="62"/>
      <c r="O67" s="62"/>
      <c r="P67" s="313" t="s">
        <v>217</v>
      </c>
      <c r="Q67" s="314"/>
      <c r="R67" s="314"/>
      <c r="S67" s="314"/>
      <c r="T67" s="314"/>
      <c r="U67" s="315"/>
      <c r="V67" s="225">
        <f>SUM(V9:V66)/56</f>
        <v>1.3640556922751681</v>
      </c>
      <c r="W67" s="225">
        <f>SUM(W9:W66)/56</f>
        <v>0.9485431964285711</v>
      </c>
      <c r="X67" s="62"/>
      <c r="Y67" s="62"/>
      <c r="Z67" s="62"/>
      <c r="AA67" s="62"/>
      <c r="AB67" s="1"/>
    </row>
    <row r="68" spans="1:29" ht="35.25" customHeight="1" thickBot="1" x14ac:dyDescent="0.25">
      <c r="A68" s="306" t="s">
        <v>156</v>
      </c>
      <c r="B68" s="307"/>
      <c r="C68" s="128">
        <v>56</v>
      </c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2">
      <c r="A69" s="63"/>
      <c r="B69" s="3"/>
      <c r="C69" s="64"/>
      <c r="D69" s="4"/>
      <c r="E69" s="1"/>
      <c r="F69" s="65"/>
      <c r="G69" s="65"/>
      <c r="H69" s="65"/>
      <c r="I69" s="6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thickBot="1" x14ac:dyDescent="0.25">
      <c r="A70" s="1"/>
      <c r="B70" s="3"/>
      <c r="C70" s="3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35.25" customHeight="1" thickBot="1" x14ac:dyDescent="0.25">
      <c r="A71" s="263" t="s">
        <v>157</v>
      </c>
      <c r="B71" s="264"/>
      <c r="C71" s="129" t="s">
        <v>159</v>
      </c>
      <c r="D71" s="163" t="s">
        <v>245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2">
      <c r="A72" s="1"/>
      <c r="B72" s="3"/>
      <c r="C72" s="3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thickBot="1" x14ac:dyDescent="0.25">
      <c r="A73" s="1"/>
      <c r="B73" s="3"/>
      <c r="C73" s="3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39" customHeight="1" thickBot="1" x14ac:dyDescent="0.25">
      <c r="A74" s="263" t="s">
        <v>157</v>
      </c>
      <c r="B74" s="264"/>
      <c r="C74" s="129" t="s">
        <v>244</v>
      </c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2">
      <c r="A75" s="1"/>
      <c r="B75" s="3"/>
      <c r="C75" s="3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thickBot="1" x14ac:dyDescent="0.25">
      <c r="A76" s="1"/>
      <c r="B76" s="3"/>
      <c r="C76" s="3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42" customHeight="1" thickBot="1" x14ac:dyDescent="0.25">
      <c r="A77" s="263" t="s">
        <v>157</v>
      </c>
      <c r="B77" s="264"/>
      <c r="C77" s="129" t="s">
        <v>246</v>
      </c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2">
      <c r="A78" s="1"/>
      <c r="B78" s="3"/>
      <c r="C78" s="3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thickBot="1" x14ac:dyDescent="0.25">
      <c r="A79" s="1"/>
      <c r="B79" s="3"/>
      <c r="C79" s="3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35.25" customHeight="1" thickBot="1" x14ac:dyDescent="0.25">
      <c r="A80" s="263" t="s">
        <v>157</v>
      </c>
      <c r="B80" s="264"/>
      <c r="C80" s="202" t="s">
        <v>248</v>
      </c>
      <c r="D80" s="203" t="s">
        <v>249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2">
      <c r="A81" s="1"/>
      <c r="B81" s="3"/>
      <c r="C81" s="3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2">
      <c r="A82" s="1"/>
      <c r="B82" s="3"/>
      <c r="C82" s="3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2">
      <c r="A83" s="1"/>
      <c r="B83" s="3"/>
      <c r="C83" s="3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2">
      <c r="A84" s="1"/>
      <c r="B84" s="3"/>
      <c r="C84" s="3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2">
      <c r="A85" s="1"/>
      <c r="B85" s="3"/>
      <c r="C85" s="3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2">
      <c r="A86" s="1"/>
      <c r="B86" s="3"/>
      <c r="C86" s="3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2">
      <c r="A87" s="1"/>
      <c r="B87" s="3"/>
      <c r="C87" s="3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2">
      <c r="A88" s="1"/>
      <c r="B88" s="3"/>
      <c r="C88" s="3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2">
      <c r="A89" s="1"/>
      <c r="B89" s="3"/>
      <c r="C89" s="3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2">
      <c r="A90" s="1"/>
      <c r="B90" s="3"/>
      <c r="C90" s="3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2">
      <c r="A91" s="1"/>
      <c r="B91" s="3"/>
      <c r="C91" s="3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2">
      <c r="A92" s="1"/>
      <c r="B92" s="3"/>
      <c r="C92" s="3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2">
      <c r="A93" s="1"/>
      <c r="B93" s="3"/>
      <c r="C93" s="3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2">
      <c r="A94" s="1"/>
      <c r="B94" s="3"/>
      <c r="C94" s="3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2">
      <c r="A95" s="1"/>
      <c r="B95" s="3"/>
      <c r="C95" s="3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2">
      <c r="A96" s="1"/>
      <c r="B96" s="3"/>
      <c r="C96" s="3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2">
      <c r="A97" s="1"/>
      <c r="B97" s="3"/>
      <c r="C97" s="3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2">
      <c r="A98" s="1"/>
      <c r="B98" s="3"/>
      <c r="C98" s="3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2">
      <c r="A99" s="1"/>
      <c r="B99" s="3"/>
      <c r="C99" s="3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2">
      <c r="A100" s="1"/>
      <c r="B100" s="3"/>
      <c r="C100" s="3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2">
      <c r="A101" s="1"/>
      <c r="B101" s="3"/>
      <c r="C101" s="3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2">
      <c r="A102" s="1"/>
      <c r="B102" s="3"/>
      <c r="C102" s="3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2">
      <c r="A103" s="1"/>
      <c r="B103" s="3"/>
      <c r="C103" s="3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2">
      <c r="A104" s="1"/>
      <c r="B104" s="3"/>
      <c r="C104" s="3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2">
      <c r="A105" s="1"/>
      <c r="B105" s="3"/>
      <c r="C105" s="3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2">
      <c r="A106" s="1"/>
      <c r="B106" s="3"/>
      <c r="C106" s="3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2">
      <c r="A107" s="1"/>
      <c r="B107" s="3"/>
      <c r="C107" s="3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2">
      <c r="A108" s="1"/>
      <c r="B108" s="3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2">
      <c r="A109" s="1"/>
      <c r="B109" s="3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2">
      <c r="A110" s="1"/>
      <c r="B110" s="3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2">
      <c r="A111" s="1"/>
      <c r="B111" s="3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2">
      <c r="A112" s="1"/>
      <c r="B112" s="3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2">
      <c r="A113" s="1"/>
      <c r="B113" s="3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2">
      <c r="A114" s="1"/>
      <c r="B114" s="3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2">
      <c r="A115" s="1"/>
      <c r="B115" s="3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2">
      <c r="A116" s="1"/>
      <c r="B116" s="3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2">
      <c r="A117" s="1"/>
      <c r="B117" s="3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2">
      <c r="A118" s="1"/>
      <c r="B118" s="3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2">
      <c r="A119" s="1"/>
      <c r="B119" s="3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2">
      <c r="A120" s="1"/>
      <c r="B120" s="3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2">
      <c r="A121" s="1"/>
      <c r="B121" s="3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2">
      <c r="A122" s="1"/>
      <c r="B122" s="3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2">
      <c r="A123" s="1"/>
      <c r="B123" s="3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2">
      <c r="A124" s="1"/>
      <c r="B124" s="3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2">
      <c r="A125" s="1"/>
      <c r="B125" s="3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2">
      <c r="A126" s="1"/>
      <c r="B126" s="3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2">
      <c r="A127" s="1"/>
      <c r="B127" s="3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2">
      <c r="A128" s="1"/>
      <c r="B128" s="3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2">
      <c r="A129" s="1"/>
      <c r="B129" s="3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2">
      <c r="A130" s="1"/>
      <c r="B130" s="3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2">
      <c r="A131" s="1"/>
      <c r="B131" s="3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2">
      <c r="A132" s="1"/>
      <c r="B132" s="3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2">
      <c r="A133" s="1"/>
      <c r="B133" s="3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2">
      <c r="A134" s="1"/>
      <c r="B134" s="3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2">
      <c r="A135" s="1"/>
      <c r="B135" s="3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2">
      <c r="A136" s="1"/>
      <c r="B136" s="3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2">
      <c r="A137" s="1"/>
      <c r="B137" s="3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2">
      <c r="A138" s="1"/>
      <c r="B138" s="3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2">
      <c r="A139" s="1"/>
      <c r="B139" s="3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2">
      <c r="A140" s="1"/>
      <c r="B140" s="3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2">
      <c r="A141" s="1"/>
      <c r="B141" s="3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2">
      <c r="A142" s="1"/>
      <c r="B142" s="3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2">
      <c r="A143" s="1"/>
      <c r="B143" s="3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2">
      <c r="A144" s="1"/>
      <c r="B144" s="3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2">
      <c r="A145" s="1"/>
      <c r="B145" s="3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2">
      <c r="A146" s="1"/>
      <c r="B146" s="3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2">
      <c r="A147" s="1"/>
      <c r="B147" s="3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2">
      <c r="A148" s="1"/>
      <c r="B148" s="3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2">
      <c r="A149" s="1"/>
      <c r="B149" s="3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2">
      <c r="A150" s="1"/>
      <c r="B150" s="3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2">
      <c r="A151" s="1"/>
      <c r="B151" s="3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2">
      <c r="A152" s="1"/>
      <c r="B152" s="3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2">
      <c r="A153" s="1"/>
      <c r="B153" s="3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2">
      <c r="A154" s="1"/>
      <c r="B154" s="3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2">
      <c r="A155" s="1"/>
      <c r="B155" s="3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2">
      <c r="A156" s="1"/>
      <c r="B156" s="3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2">
      <c r="A157" s="1"/>
      <c r="B157" s="3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2">
      <c r="A158" s="1"/>
      <c r="B158" s="3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2">
      <c r="A159" s="1"/>
      <c r="B159" s="3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2">
      <c r="A160" s="1"/>
      <c r="B160" s="3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2">
      <c r="A161" s="1"/>
      <c r="B161" s="3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2">
      <c r="A162" s="1"/>
      <c r="B162" s="3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2">
      <c r="A163" s="1"/>
      <c r="B163" s="3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2">
      <c r="A164" s="1"/>
      <c r="B164" s="3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2">
      <c r="A165" s="1"/>
      <c r="B165" s="3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2">
      <c r="A166" s="1"/>
      <c r="B166" s="3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2">
      <c r="A167" s="1"/>
      <c r="B167" s="3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2">
      <c r="A168" s="1"/>
      <c r="B168" s="3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2">
      <c r="A169" s="1"/>
      <c r="B169" s="3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2">
      <c r="A170" s="1"/>
      <c r="B170" s="3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2">
      <c r="A171" s="1"/>
      <c r="B171" s="3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2">
      <c r="A172" s="1"/>
      <c r="B172" s="3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2">
      <c r="A173" s="1"/>
      <c r="B173" s="3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2">
      <c r="A174" s="1"/>
      <c r="B174" s="3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2">
      <c r="A175" s="1"/>
      <c r="B175" s="3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2">
      <c r="A176" s="1"/>
      <c r="B176" s="3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2">
      <c r="A177" s="1"/>
      <c r="B177" s="3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2">
      <c r="A178" s="1"/>
      <c r="B178" s="3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2">
      <c r="A179" s="1"/>
      <c r="B179" s="3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2">
      <c r="A180" s="1"/>
      <c r="B180" s="3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2">
      <c r="A181" s="1"/>
      <c r="B181" s="3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2">
      <c r="A182" s="1"/>
      <c r="B182" s="3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2">
      <c r="A183" s="1"/>
      <c r="B183" s="3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2">
      <c r="A184" s="1"/>
      <c r="B184" s="3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2">
      <c r="A185" s="1"/>
      <c r="B185" s="3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2">
      <c r="A186" s="1"/>
      <c r="B186" s="3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2">
      <c r="A187" s="1"/>
      <c r="B187" s="3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2">
      <c r="A188" s="1"/>
      <c r="B188" s="3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2">
      <c r="A189" s="1"/>
      <c r="B189" s="3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2">
      <c r="A190" s="1"/>
      <c r="B190" s="3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2">
      <c r="A191" s="1"/>
      <c r="B191" s="3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2">
      <c r="A192" s="1"/>
      <c r="B192" s="3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2">
      <c r="A193" s="1"/>
      <c r="B193" s="3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2">
      <c r="A194" s="1"/>
      <c r="B194" s="3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2">
      <c r="A195" s="1"/>
      <c r="B195" s="3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2">
      <c r="A196" s="1"/>
      <c r="B196" s="3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2">
      <c r="A197" s="1"/>
      <c r="B197" s="3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2">
      <c r="A198" s="1"/>
      <c r="B198" s="3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2">
      <c r="A199" s="1"/>
      <c r="B199" s="3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2">
      <c r="A200" s="1"/>
      <c r="B200" s="3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2">
      <c r="A201" s="1"/>
      <c r="B201" s="3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2">
      <c r="A202" s="1"/>
      <c r="B202" s="3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2">
      <c r="A203" s="1"/>
      <c r="B203" s="3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2">
      <c r="A204" s="1"/>
      <c r="B204" s="3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2">
      <c r="A205" s="1"/>
      <c r="B205" s="3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2">
      <c r="A206" s="1"/>
      <c r="B206" s="3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2">
      <c r="A207" s="1"/>
      <c r="B207" s="3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2">
      <c r="A208" s="1"/>
      <c r="B208" s="3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2">
      <c r="A209" s="1"/>
      <c r="B209" s="3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2">
      <c r="A210" s="1"/>
      <c r="B210" s="3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2">
      <c r="A211" s="1"/>
      <c r="B211" s="3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2">
      <c r="A212" s="1"/>
      <c r="B212" s="3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2">
      <c r="A213" s="1"/>
      <c r="B213" s="3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2">
      <c r="A214" s="1"/>
      <c r="B214" s="3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2">
      <c r="A215" s="1"/>
      <c r="B215" s="3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2">
      <c r="A216" s="1"/>
      <c r="B216" s="3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2">
      <c r="A217" s="1"/>
      <c r="B217" s="3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2">
      <c r="A218" s="1"/>
      <c r="B218" s="3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2">
      <c r="A219" s="1"/>
      <c r="B219" s="3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2">
      <c r="A220" s="1"/>
      <c r="B220" s="3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2">
      <c r="A221" s="1"/>
      <c r="B221" s="3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2">
      <c r="A222" s="1"/>
      <c r="B222" s="3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2">
      <c r="A223" s="1"/>
      <c r="B223" s="3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2">
      <c r="A224" s="1"/>
      <c r="B224" s="3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2">
      <c r="A225" s="1"/>
      <c r="B225" s="3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2">
      <c r="A226" s="1"/>
      <c r="B226" s="3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2">
      <c r="A227" s="1"/>
      <c r="B227" s="3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2">
      <c r="A228" s="1"/>
      <c r="B228" s="3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2">
      <c r="A229" s="1"/>
      <c r="B229" s="3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2">
      <c r="A230" s="1"/>
      <c r="B230" s="3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2">
      <c r="A231" s="1"/>
      <c r="B231" s="3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2">
      <c r="A232" s="1"/>
      <c r="B232" s="3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2">
      <c r="A233" s="1"/>
      <c r="B233" s="3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2">
      <c r="A234" s="1"/>
      <c r="B234" s="3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2">
      <c r="A235" s="1"/>
      <c r="B235" s="3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2">
      <c r="A236" s="1"/>
      <c r="B236" s="3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2">
      <c r="A237" s="1"/>
      <c r="B237" s="3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2">
      <c r="A238" s="1"/>
      <c r="B238" s="3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2">
      <c r="A239" s="1"/>
      <c r="B239" s="3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2">
      <c r="A240" s="1"/>
      <c r="B240" s="3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2">
      <c r="A241" s="1"/>
      <c r="B241" s="3"/>
      <c r="C241" s="3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2">
      <c r="A242" s="1"/>
      <c r="B242" s="3"/>
      <c r="C242" s="3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2">
      <c r="A243" s="1"/>
      <c r="B243" s="3"/>
      <c r="C243" s="3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2">
      <c r="A244" s="1"/>
      <c r="B244" s="3"/>
      <c r="C244" s="3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2">
      <c r="A245" s="1"/>
      <c r="B245" s="3"/>
      <c r="C245" s="3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2">
      <c r="A246" s="1"/>
      <c r="B246" s="3"/>
      <c r="C246" s="3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2">
      <c r="A247" s="1"/>
      <c r="B247" s="3"/>
      <c r="C247" s="3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2">
      <c r="A248" s="1"/>
      <c r="B248" s="3"/>
      <c r="C248" s="3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2">
      <c r="A249" s="1"/>
      <c r="B249" s="3"/>
      <c r="C249" s="3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2">
      <c r="A250" s="1"/>
      <c r="B250" s="3"/>
      <c r="C250" s="3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2">
      <c r="A251" s="1"/>
      <c r="B251" s="3"/>
      <c r="C251" s="3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2">
      <c r="A252" s="1"/>
      <c r="B252" s="3"/>
      <c r="C252" s="3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2">
      <c r="A253" s="1"/>
      <c r="B253" s="3"/>
      <c r="C253" s="3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2">
      <c r="A254" s="1"/>
      <c r="B254" s="3"/>
      <c r="C254" s="3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2">
      <c r="A255" s="1"/>
      <c r="B255" s="3"/>
      <c r="C255" s="3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2">
      <c r="A256" s="1"/>
      <c r="B256" s="3"/>
      <c r="C256" s="3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2">
      <c r="A257" s="1"/>
      <c r="B257" s="3"/>
      <c r="C257" s="3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2">
      <c r="A258" s="1"/>
      <c r="B258" s="3"/>
      <c r="C258" s="3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2">
      <c r="A259" s="1"/>
      <c r="B259" s="3"/>
      <c r="C259" s="3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2">
      <c r="A260" s="1"/>
      <c r="B260" s="3"/>
      <c r="C260" s="3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2">
      <c r="A261" s="1"/>
      <c r="B261" s="3"/>
      <c r="C261" s="3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2">
      <c r="A262" s="1"/>
      <c r="B262" s="3"/>
      <c r="C262" s="3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2">
      <c r="A263" s="1"/>
      <c r="B263" s="3"/>
      <c r="C263" s="3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2">
      <c r="A264" s="1"/>
      <c r="B264" s="3"/>
      <c r="C264" s="3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2">
      <c r="A265" s="1"/>
      <c r="B265" s="3"/>
      <c r="C265" s="3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2">
      <c r="A266" s="1"/>
      <c r="B266" s="3"/>
      <c r="C266" s="3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2">
      <c r="A267" s="1"/>
      <c r="B267" s="3"/>
      <c r="C267" s="3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2">
      <c r="A268" s="1"/>
      <c r="B268" s="3"/>
      <c r="C268" s="3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2">
      <c r="A269" s="1"/>
      <c r="B269" s="3"/>
      <c r="C269" s="3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2">
      <c r="A270" s="1"/>
      <c r="B270" s="3"/>
      <c r="C270" s="3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2">
      <c r="A271" s="1"/>
      <c r="B271" s="3"/>
      <c r="C271" s="3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2">
      <c r="A272" s="1"/>
      <c r="B272" s="3"/>
      <c r="C272" s="3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2">
      <c r="A273" s="1"/>
      <c r="B273" s="3"/>
      <c r="C273" s="3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2">
      <c r="A274" s="1"/>
      <c r="B274" s="3"/>
      <c r="C274" s="3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2">
      <c r="A275" s="1"/>
      <c r="B275" s="3"/>
      <c r="C275" s="3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2">
      <c r="A276" s="1"/>
      <c r="B276" s="3"/>
      <c r="C276" s="3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2">
      <c r="A277" s="1"/>
      <c r="B277" s="3"/>
      <c r="C277" s="3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2">
      <c r="A278" s="1"/>
      <c r="B278" s="3"/>
      <c r="C278" s="3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2">
      <c r="A279" s="1"/>
      <c r="B279" s="3"/>
      <c r="C279" s="3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2">
      <c r="A280" s="1"/>
      <c r="B280" s="3"/>
      <c r="C280" s="3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2">
      <c r="A281" s="1"/>
      <c r="B281" s="3"/>
      <c r="C281" s="3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2">
      <c r="A282" s="1"/>
      <c r="B282" s="3"/>
      <c r="C282" s="3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2">
      <c r="A283" s="1"/>
      <c r="B283" s="3"/>
      <c r="C283" s="3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2">
      <c r="A284" s="1"/>
      <c r="B284" s="3"/>
      <c r="C284" s="3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2">
      <c r="A285" s="1"/>
      <c r="B285" s="3"/>
      <c r="C285" s="3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2">
      <c r="A286" s="1"/>
      <c r="B286" s="3"/>
      <c r="C286" s="3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2">
      <c r="A287" s="1"/>
      <c r="B287" s="3"/>
      <c r="C287" s="3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2">
      <c r="A288" s="1"/>
      <c r="B288" s="3"/>
      <c r="C288" s="3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2">
      <c r="A289" s="1"/>
      <c r="B289" s="3"/>
      <c r="C289" s="3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2">
      <c r="A290" s="1"/>
      <c r="B290" s="3"/>
      <c r="C290" s="3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2">
      <c r="A291" s="1"/>
      <c r="B291" s="3"/>
      <c r="C291" s="3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2">
      <c r="A292" s="1"/>
      <c r="B292" s="3"/>
      <c r="C292" s="3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2">
      <c r="A293" s="1"/>
      <c r="B293" s="3"/>
      <c r="C293" s="3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2">
      <c r="A294" s="1"/>
      <c r="B294" s="3"/>
      <c r="C294" s="3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2">
      <c r="A295" s="1"/>
      <c r="B295" s="3"/>
      <c r="C295" s="3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2">
      <c r="A296" s="1"/>
      <c r="B296" s="3"/>
      <c r="C296" s="3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2">
      <c r="A297" s="1"/>
      <c r="B297" s="3"/>
      <c r="C297" s="3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2">
      <c r="A298" s="1"/>
      <c r="B298" s="3"/>
      <c r="C298" s="3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2">
      <c r="A299" s="1"/>
      <c r="B299" s="3"/>
      <c r="C299" s="3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2">
      <c r="A300" s="1"/>
      <c r="B300" s="3"/>
      <c r="C300" s="3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2">
      <c r="A301" s="1"/>
      <c r="B301" s="3"/>
      <c r="C301" s="3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2">
      <c r="A302" s="1"/>
      <c r="B302" s="3"/>
      <c r="C302" s="3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2">
      <c r="A303" s="1"/>
      <c r="B303" s="3"/>
      <c r="C303" s="3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2">
      <c r="A304" s="1"/>
      <c r="B304" s="3"/>
      <c r="C304" s="3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2">
      <c r="A305" s="1"/>
      <c r="B305" s="3"/>
      <c r="C305" s="3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2">
      <c r="A306" s="1"/>
      <c r="B306" s="3"/>
      <c r="C306" s="3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2">
      <c r="A307" s="1"/>
      <c r="B307" s="3"/>
      <c r="C307" s="3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2">
      <c r="A308" s="1"/>
      <c r="B308" s="3"/>
      <c r="C308" s="3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2">
      <c r="A309" s="1"/>
      <c r="B309" s="3"/>
      <c r="C309" s="3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2">
      <c r="A310" s="1"/>
      <c r="B310" s="3"/>
      <c r="C310" s="3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2">
      <c r="A311" s="1"/>
      <c r="B311" s="3"/>
      <c r="C311" s="3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2">
      <c r="A312" s="1"/>
      <c r="B312" s="3"/>
      <c r="C312" s="3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2">
      <c r="A313" s="1"/>
      <c r="B313" s="3"/>
      <c r="C313" s="3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2">
      <c r="A314" s="1"/>
      <c r="B314" s="3"/>
      <c r="C314" s="3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2">
      <c r="A315" s="1"/>
      <c r="B315" s="3"/>
      <c r="C315" s="3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2">
      <c r="A316" s="1"/>
      <c r="B316" s="3"/>
      <c r="C316" s="3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2">
      <c r="A317" s="1"/>
      <c r="B317" s="3"/>
      <c r="C317" s="3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2">
      <c r="A318" s="1"/>
      <c r="B318" s="3"/>
      <c r="C318" s="3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2">
      <c r="A319" s="1"/>
      <c r="B319" s="3"/>
      <c r="C319" s="3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2">
      <c r="A320" s="1"/>
      <c r="B320" s="3"/>
      <c r="C320" s="3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2">
      <c r="A321" s="1"/>
      <c r="B321" s="3"/>
      <c r="C321" s="3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2">
      <c r="A322" s="1"/>
      <c r="B322" s="3"/>
      <c r="C322" s="3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2">
      <c r="A323" s="1"/>
      <c r="B323" s="3"/>
      <c r="C323" s="3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2">
      <c r="A324" s="1"/>
      <c r="B324" s="3"/>
      <c r="C324" s="3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2">
      <c r="A325" s="1"/>
      <c r="B325" s="3"/>
      <c r="C325" s="3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2">
      <c r="A326" s="1"/>
      <c r="B326" s="3"/>
      <c r="C326" s="3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2">
      <c r="A327" s="1"/>
      <c r="B327" s="3"/>
      <c r="C327" s="3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2">
      <c r="A328" s="1"/>
      <c r="B328" s="3"/>
      <c r="C328" s="3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2">
      <c r="A329" s="1"/>
      <c r="B329" s="3"/>
      <c r="C329" s="3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2">
      <c r="A330" s="1"/>
      <c r="B330" s="3"/>
      <c r="C330" s="3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2">
      <c r="A331" s="1"/>
      <c r="B331" s="3"/>
      <c r="C331" s="3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2">
      <c r="A332" s="1"/>
      <c r="B332" s="3"/>
      <c r="C332" s="3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2">
      <c r="A333" s="1"/>
      <c r="B333" s="3"/>
      <c r="C333" s="3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2">
      <c r="A334" s="1"/>
      <c r="B334" s="3"/>
      <c r="C334" s="3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2">
      <c r="A335" s="1"/>
      <c r="B335" s="3"/>
      <c r="C335" s="3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2">
      <c r="A336" s="1"/>
      <c r="B336" s="3"/>
      <c r="C336" s="3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2">
      <c r="A337" s="1"/>
      <c r="B337" s="3"/>
      <c r="C337" s="3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2">
      <c r="A338" s="1"/>
      <c r="B338" s="3"/>
      <c r="C338" s="3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2">
      <c r="A339" s="1"/>
      <c r="B339" s="3"/>
      <c r="C339" s="3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2">
      <c r="A340" s="1"/>
      <c r="B340" s="3"/>
      <c r="C340" s="3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2">
      <c r="A341" s="1"/>
      <c r="B341" s="3"/>
      <c r="C341" s="3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2">
      <c r="A342" s="1"/>
      <c r="B342" s="3"/>
      <c r="C342" s="3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2">
      <c r="A343" s="1"/>
      <c r="B343" s="3"/>
      <c r="C343" s="3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2">
      <c r="A344" s="1"/>
      <c r="B344" s="3"/>
      <c r="C344" s="3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2">
      <c r="A345" s="1"/>
      <c r="B345" s="3"/>
      <c r="C345" s="3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2">
      <c r="A346" s="1"/>
      <c r="B346" s="3"/>
      <c r="C346" s="3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2">
      <c r="A347" s="1"/>
      <c r="B347" s="3"/>
      <c r="C347" s="3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2">
      <c r="A348" s="1"/>
      <c r="B348" s="3"/>
      <c r="C348" s="3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2">
      <c r="A349" s="1"/>
      <c r="B349" s="3"/>
      <c r="C349" s="3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2">
      <c r="A350" s="1"/>
      <c r="B350" s="3"/>
      <c r="C350" s="3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2">
      <c r="A351" s="1"/>
      <c r="B351" s="3"/>
      <c r="C351" s="3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2">
      <c r="A352" s="1"/>
      <c r="B352" s="3"/>
      <c r="C352" s="3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2">
      <c r="A353" s="1"/>
      <c r="B353" s="3"/>
      <c r="C353" s="3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2">
      <c r="A354" s="1"/>
      <c r="B354" s="3"/>
      <c r="C354" s="3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2">
      <c r="A355" s="1"/>
      <c r="B355" s="3"/>
      <c r="C355" s="3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2">
      <c r="A356" s="1"/>
      <c r="B356" s="3"/>
      <c r="C356" s="3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2">
      <c r="A357" s="1"/>
      <c r="B357" s="3"/>
      <c r="C357" s="3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2">
      <c r="A358" s="1"/>
      <c r="B358" s="3"/>
      <c r="C358" s="3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2">
      <c r="A359" s="1"/>
      <c r="B359" s="3"/>
      <c r="C359" s="3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2">
      <c r="A360" s="1"/>
      <c r="B360" s="3"/>
      <c r="C360" s="3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2">
      <c r="A361" s="1"/>
      <c r="B361" s="3"/>
      <c r="C361" s="3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2">
      <c r="A362" s="1"/>
      <c r="B362" s="3"/>
      <c r="C362" s="3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2">
      <c r="A363" s="1"/>
      <c r="B363" s="3"/>
      <c r="C363" s="3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2">
      <c r="A364" s="1"/>
      <c r="B364" s="3"/>
      <c r="C364" s="3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2">
      <c r="A365" s="1"/>
      <c r="B365" s="3"/>
      <c r="C365" s="3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2">
      <c r="A366" s="1"/>
      <c r="B366" s="3"/>
      <c r="C366" s="3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2">
      <c r="A367" s="1"/>
      <c r="B367" s="3"/>
      <c r="C367" s="3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2">
      <c r="A368" s="1"/>
      <c r="B368" s="3"/>
      <c r="C368" s="3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2">
      <c r="A369" s="1"/>
      <c r="B369" s="3"/>
      <c r="C369" s="3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2">
      <c r="A370" s="1"/>
      <c r="B370" s="3"/>
      <c r="C370" s="3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2">
      <c r="A371" s="1"/>
      <c r="B371" s="3"/>
      <c r="C371" s="3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2">
      <c r="A372" s="1"/>
      <c r="B372" s="3"/>
      <c r="C372" s="3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2">
      <c r="A373" s="1"/>
      <c r="B373" s="3"/>
      <c r="C373" s="3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2">
      <c r="A374" s="1"/>
      <c r="B374" s="3"/>
      <c r="C374" s="3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2">
      <c r="A375" s="1"/>
      <c r="B375" s="3"/>
      <c r="C375" s="3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2">
      <c r="A376" s="1"/>
      <c r="B376" s="3"/>
      <c r="C376" s="3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2">
      <c r="A377" s="1"/>
      <c r="B377" s="3"/>
      <c r="C377" s="3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2">
      <c r="A378" s="1"/>
      <c r="B378" s="3"/>
      <c r="C378" s="3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2">
      <c r="A379" s="1"/>
      <c r="B379" s="3"/>
      <c r="C379" s="3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2">
      <c r="A380" s="1"/>
      <c r="B380" s="3"/>
      <c r="C380" s="3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2">
      <c r="A381" s="1"/>
      <c r="B381" s="3"/>
      <c r="C381" s="3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2">
      <c r="A382" s="1"/>
      <c r="B382" s="3"/>
      <c r="C382" s="3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2">
      <c r="A383" s="1"/>
      <c r="B383" s="3"/>
      <c r="C383" s="3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2">
      <c r="A384" s="1"/>
      <c r="B384" s="3"/>
      <c r="C384" s="3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2">
      <c r="A385" s="1"/>
      <c r="B385" s="3"/>
      <c r="C385" s="3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2">
      <c r="A386" s="1"/>
      <c r="B386" s="3"/>
      <c r="C386" s="3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2">
      <c r="A387" s="1"/>
      <c r="B387" s="3"/>
      <c r="C387" s="3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2">
      <c r="A388" s="1"/>
      <c r="B388" s="3"/>
      <c r="C388" s="3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2">
      <c r="A389" s="1"/>
      <c r="B389" s="3"/>
      <c r="C389" s="3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2">
      <c r="A390" s="1"/>
      <c r="B390" s="3"/>
      <c r="C390" s="3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2">
      <c r="A391" s="1"/>
      <c r="B391" s="3"/>
      <c r="C391" s="3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2">
      <c r="A392" s="1"/>
      <c r="B392" s="3"/>
      <c r="C392" s="3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2">
      <c r="A393" s="1"/>
      <c r="B393" s="3"/>
      <c r="C393" s="3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2">
      <c r="A394" s="1"/>
      <c r="B394" s="3"/>
      <c r="C394" s="3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2">
      <c r="A395" s="1"/>
      <c r="B395" s="3"/>
      <c r="C395" s="3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2">
      <c r="A396" s="1"/>
      <c r="B396" s="3"/>
      <c r="C396" s="3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2">
      <c r="A397" s="1"/>
      <c r="B397" s="3"/>
      <c r="C397" s="3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2">
      <c r="A398" s="1"/>
      <c r="B398" s="3"/>
      <c r="C398" s="3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2">
      <c r="A399" s="1"/>
      <c r="B399" s="3"/>
      <c r="C399" s="3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2">
      <c r="A400" s="1"/>
      <c r="B400" s="3"/>
      <c r="C400" s="3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2">
      <c r="A401" s="1"/>
      <c r="B401" s="3"/>
      <c r="C401" s="3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2">
      <c r="A402" s="1"/>
      <c r="B402" s="3"/>
      <c r="C402" s="3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2">
      <c r="A403" s="1"/>
      <c r="B403" s="3"/>
      <c r="C403" s="3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2">
      <c r="A404" s="1"/>
      <c r="B404" s="3"/>
      <c r="C404" s="3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2">
      <c r="A405" s="1"/>
      <c r="B405" s="3"/>
      <c r="C405" s="3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2">
      <c r="A406" s="1"/>
      <c r="B406" s="3"/>
      <c r="C406" s="3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2">
      <c r="A407" s="1"/>
      <c r="B407" s="3"/>
      <c r="C407" s="3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2">
      <c r="A408" s="1"/>
      <c r="B408" s="3"/>
      <c r="C408" s="3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2">
      <c r="A409" s="1"/>
      <c r="B409" s="3"/>
      <c r="C409" s="3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2">
      <c r="A410" s="1"/>
      <c r="B410" s="3"/>
      <c r="C410" s="3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2">
      <c r="A411" s="1"/>
      <c r="B411" s="3"/>
      <c r="C411" s="3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2">
      <c r="A412" s="1"/>
      <c r="B412" s="3"/>
      <c r="C412" s="3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2">
      <c r="A413" s="1"/>
      <c r="B413" s="3"/>
      <c r="C413" s="3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2">
      <c r="A414" s="1"/>
      <c r="B414" s="3"/>
      <c r="C414" s="3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2">
      <c r="A415" s="1"/>
      <c r="B415" s="3"/>
      <c r="C415" s="3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2">
      <c r="A416" s="1"/>
      <c r="B416" s="3"/>
      <c r="C416" s="3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2">
      <c r="A417" s="1"/>
      <c r="B417" s="3"/>
      <c r="C417" s="3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2">
      <c r="A418" s="1"/>
      <c r="B418" s="3"/>
      <c r="C418" s="3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2">
      <c r="A419" s="1"/>
      <c r="B419" s="3"/>
      <c r="C419" s="3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2">
      <c r="A420" s="1"/>
      <c r="B420" s="3"/>
      <c r="C420" s="3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2">
      <c r="A421" s="1"/>
      <c r="B421" s="3"/>
      <c r="C421" s="3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2">
      <c r="A422" s="1"/>
      <c r="B422" s="3"/>
      <c r="C422" s="3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2">
      <c r="A423" s="1"/>
      <c r="B423" s="3"/>
      <c r="C423" s="3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2">
      <c r="A424" s="1"/>
      <c r="B424" s="3"/>
      <c r="C424" s="3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2">
      <c r="A425" s="1"/>
      <c r="B425" s="3"/>
      <c r="C425" s="3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2">
      <c r="A426" s="1"/>
      <c r="B426" s="3"/>
      <c r="C426" s="3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2">
      <c r="A427" s="1"/>
      <c r="B427" s="3"/>
      <c r="C427" s="3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2">
      <c r="A428" s="1"/>
      <c r="B428" s="3"/>
      <c r="C428" s="3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2">
      <c r="A429" s="1"/>
      <c r="B429" s="3"/>
      <c r="C429" s="3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2">
      <c r="A430" s="1"/>
      <c r="B430" s="3"/>
      <c r="C430" s="3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2">
      <c r="A431" s="1"/>
      <c r="B431" s="3"/>
      <c r="C431" s="3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2">
      <c r="A432" s="1"/>
      <c r="B432" s="3"/>
      <c r="C432" s="3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2">
      <c r="A433" s="1"/>
      <c r="B433" s="3"/>
      <c r="C433" s="3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2">
      <c r="A434" s="1"/>
      <c r="B434" s="3"/>
      <c r="C434" s="3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2">
      <c r="A435" s="1"/>
      <c r="B435" s="3"/>
      <c r="C435" s="3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2">
      <c r="A436" s="1"/>
      <c r="B436" s="3"/>
      <c r="C436" s="3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2">
      <c r="A437" s="1"/>
      <c r="B437" s="3"/>
      <c r="C437" s="3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2">
      <c r="A438" s="1"/>
      <c r="B438" s="3"/>
      <c r="C438" s="3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2">
      <c r="A439" s="1"/>
      <c r="B439" s="3"/>
      <c r="C439" s="3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2">
      <c r="A440" s="1"/>
      <c r="B440" s="3"/>
      <c r="C440" s="3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2">
      <c r="A441" s="1"/>
      <c r="B441" s="3"/>
      <c r="C441" s="3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2">
      <c r="A442" s="1"/>
      <c r="B442" s="3"/>
      <c r="C442" s="3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2">
      <c r="A443" s="1"/>
      <c r="B443" s="3"/>
      <c r="C443" s="3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2">
      <c r="A444" s="1"/>
      <c r="B444" s="3"/>
      <c r="C444" s="3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2">
      <c r="A445" s="1"/>
      <c r="B445" s="3"/>
      <c r="C445" s="3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2">
      <c r="A446" s="1"/>
      <c r="B446" s="3"/>
      <c r="C446" s="3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2">
      <c r="A447" s="1"/>
      <c r="B447" s="3"/>
      <c r="C447" s="3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2">
      <c r="A448" s="1"/>
      <c r="B448" s="3"/>
      <c r="C448" s="3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2">
      <c r="A449" s="1"/>
      <c r="B449" s="3"/>
      <c r="C449" s="3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2">
      <c r="A450" s="1"/>
      <c r="B450" s="3"/>
      <c r="C450" s="3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2">
      <c r="A451" s="1"/>
      <c r="B451" s="3"/>
      <c r="C451" s="3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2">
      <c r="A452" s="1"/>
      <c r="B452" s="3"/>
      <c r="C452" s="3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2">
      <c r="A453" s="1"/>
      <c r="B453" s="3"/>
      <c r="C453" s="3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2">
      <c r="A454" s="1"/>
      <c r="B454" s="3"/>
      <c r="C454" s="3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2">
      <c r="A455" s="1"/>
      <c r="B455" s="3"/>
      <c r="C455" s="3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2">
      <c r="A456" s="1"/>
      <c r="B456" s="3"/>
      <c r="C456" s="3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2">
      <c r="A457" s="1"/>
      <c r="B457" s="3"/>
      <c r="C457" s="3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2">
      <c r="A458" s="1"/>
      <c r="B458" s="3"/>
      <c r="C458" s="3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2">
      <c r="A459" s="1"/>
      <c r="B459" s="3"/>
      <c r="C459" s="3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2">
      <c r="A460" s="1"/>
      <c r="B460" s="3"/>
      <c r="C460" s="3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2">
      <c r="A461" s="1"/>
      <c r="B461" s="3"/>
      <c r="C461" s="3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2">
      <c r="A462" s="1"/>
      <c r="B462" s="3"/>
      <c r="C462" s="3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2">
      <c r="A463" s="1"/>
      <c r="B463" s="3"/>
      <c r="C463" s="3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2">
      <c r="A464" s="1"/>
      <c r="B464" s="3"/>
      <c r="C464" s="3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2">
      <c r="A465" s="1"/>
      <c r="B465" s="3"/>
      <c r="C465" s="3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2">
      <c r="A466" s="1"/>
      <c r="B466" s="3"/>
      <c r="C466" s="3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2">
      <c r="A467" s="1"/>
      <c r="B467" s="3"/>
      <c r="C467" s="3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2">
      <c r="A468" s="1"/>
      <c r="B468" s="3"/>
      <c r="C468" s="3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2">
      <c r="A469" s="1"/>
      <c r="B469" s="3"/>
      <c r="C469" s="3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2">
      <c r="A470" s="1"/>
      <c r="B470" s="3"/>
      <c r="C470" s="3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2">
      <c r="A471" s="1"/>
      <c r="B471" s="3"/>
      <c r="C471" s="3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2">
      <c r="A472" s="1"/>
      <c r="B472" s="3"/>
      <c r="C472" s="3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2">
      <c r="A473" s="1"/>
      <c r="B473" s="3"/>
      <c r="C473" s="3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2">
      <c r="A474" s="1"/>
      <c r="B474" s="3"/>
      <c r="C474" s="3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2">
      <c r="A475" s="1"/>
      <c r="B475" s="3"/>
      <c r="C475" s="3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2">
      <c r="A476" s="1"/>
      <c r="B476" s="3"/>
      <c r="C476" s="3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2">
      <c r="A477" s="1"/>
      <c r="B477" s="3"/>
      <c r="C477" s="3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2">
      <c r="A478" s="1"/>
      <c r="B478" s="3"/>
      <c r="C478" s="3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2">
      <c r="A479" s="1"/>
      <c r="B479" s="3"/>
      <c r="C479" s="3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2">
      <c r="A480" s="1"/>
      <c r="B480" s="3"/>
      <c r="C480" s="3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2">
      <c r="A481" s="1"/>
      <c r="B481" s="3"/>
      <c r="C481" s="3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2">
      <c r="A482" s="1"/>
      <c r="B482" s="3"/>
      <c r="C482" s="3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2">
      <c r="A483" s="1"/>
      <c r="B483" s="3"/>
      <c r="C483" s="3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2">
      <c r="A484" s="1"/>
      <c r="B484" s="3"/>
      <c r="C484" s="3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2">
      <c r="A485" s="1"/>
      <c r="B485" s="3"/>
      <c r="C485" s="3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2">
      <c r="A486" s="1"/>
      <c r="B486" s="3"/>
      <c r="C486" s="3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2">
      <c r="A487" s="1"/>
      <c r="B487" s="3"/>
      <c r="C487" s="3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2">
      <c r="A488" s="1"/>
      <c r="B488" s="3"/>
      <c r="C488" s="3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2">
      <c r="A489" s="1"/>
      <c r="B489" s="3"/>
      <c r="C489" s="3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2">
      <c r="A490" s="1"/>
      <c r="B490" s="3"/>
      <c r="C490" s="3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2">
      <c r="A491" s="1"/>
      <c r="B491" s="3"/>
      <c r="C491" s="3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2">
      <c r="A492" s="1"/>
      <c r="B492" s="3"/>
      <c r="C492" s="3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2">
      <c r="A493" s="1"/>
      <c r="B493" s="3"/>
      <c r="C493" s="3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2">
      <c r="A494" s="1"/>
      <c r="B494" s="3"/>
      <c r="C494" s="3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2">
      <c r="A495" s="1"/>
      <c r="B495" s="3"/>
      <c r="C495" s="3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2">
      <c r="A496" s="1"/>
      <c r="B496" s="3"/>
      <c r="C496" s="3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2">
      <c r="A497" s="1"/>
      <c r="B497" s="3"/>
      <c r="C497" s="3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2">
      <c r="A498" s="1"/>
      <c r="B498" s="3"/>
      <c r="C498" s="3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2">
      <c r="A499" s="1"/>
      <c r="B499" s="3"/>
      <c r="C499" s="3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2">
      <c r="A500" s="1"/>
      <c r="B500" s="3"/>
      <c r="C500" s="3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2">
      <c r="A501" s="1"/>
      <c r="B501" s="3"/>
      <c r="C501" s="3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2">
      <c r="A502" s="1"/>
      <c r="B502" s="3"/>
      <c r="C502" s="3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2">
      <c r="A503" s="1"/>
      <c r="B503" s="3"/>
      <c r="C503" s="3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2">
      <c r="A504" s="1"/>
      <c r="B504" s="3"/>
      <c r="C504" s="3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2">
      <c r="A505" s="1"/>
      <c r="B505" s="3"/>
      <c r="C505" s="3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2">
      <c r="A506" s="1"/>
      <c r="B506" s="3"/>
      <c r="C506" s="3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2">
      <c r="A507" s="1"/>
      <c r="B507" s="3"/>
      <c r="C507" s="3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2">
      <c r="A508" s="1"/>
      <c r="B508" s="3"/>
      <c r="C508" s="3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2">
      <c r="A509" s="1"/>
      <c r="B509" s="3"/>
      <c r="C509" s="3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2">
      <c r="A510" s="1"/>
      <c r="B510" s="3"/>
      <c r="C510" s="3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2">
      <c r="A511" s="1"/>
      <c r="B511" s="3"/>
      <c r="C511" s="3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2">
      <c r="A512" s="1"/>
      <c r="B512" s="3"/>
      <c r="C512" s="3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2">
      <c r="A513" s="1"/>
      <c r="B513" s="3"/>
      <c r="C513" s="3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2">
      <c r="A514" s="1"/>
      <c r="B514" s="3"/>
      <c r="C514" s="3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2">
      <c r="A515" s="1"/>
      <c r="B515" s="3"/>
      <c r="C515" s="3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2">
      <c r="A516" s="1"/>
      <c r="B516" s="3"/>
      <c r="C516" s="3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2">
      <c r="A517" s="1"/>
      <c r="B517" s="3"/>
      <c r="C517" s="3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2">
      <c r="A518" s="1"/>
      <c r="B518" s="3"/>
      <c r="C518" s="3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2">
      <c r="A519" s="1"/>
      <c r="B519" s="3"/>
      <c r="C519" s="3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2">
      <c r="A520" s="1"/>
      <c r="B520" s="3"/>
      <c r="C520" s="3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2">
      <c r="A521" s="1"/>
      <c r="B521" s="3"/>
      <c r="C521" s="3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2">
      <c r="A522" s="1"/>
      <c r="B522" s="3"/>
      <c r="C522" s="3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2">
      <c r="A523" s="1"/>
      <c r="B523" s="3"/>
      <c r="C523" s="3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2">
      <c r="A524" s="1"/>
      <c r="B524" s="3"/>
      <c r="C524" s="3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2">
      <c r="A525" s="1"/>
      <c r="B525" s="3"/>
      <c r="C525" s="3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2">
      <c r="A526" s="1"/>
      <c r="B526" s="3"/>
      <c r="C526" s="3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2">
      <c r="A527" s="1"/>
      <c r="B527" s="3"/>
      <c r="C527" s="3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2">
      <c r="A528" s="1"/>
      <c r="B528" s="3"/>
      <c r="C528" s="3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2">
      <c r="A529" s="1"/>
      <c r="B529" s="3"/>
      <c r="C529" s="3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2">
      <c r="A530" s="1"/>
      <c r="B530" s="3"/>
      <c r="C530" s="3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2">
      <c r="A531" s="1"/>
      <c r="B531" s="3"/>
      <c r="C531" s="3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2">
      <c r="A532" s="1"/>
      <c r="B532" s="3"/>
      <c r="C532" s="3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2">
      <c r="A533" s="1"/>
      <c r="B533" s="3"/>
      <c r="C533" s="3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2">
      <c r="A534" s="1"/>
      <c r="B534" s="3"/>
      <c r="C534" s="3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2">
      <c r="A535" s="1"/>
      <c r="B535" s="3"/>
      <c r="C535" s="3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2">
      <c r="A536" s="1"/>
      <c r="B536" s="3"/>
      <c r="C536" s="3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2">
      <c r="A537" s="1"/>
      <c r="B537" s="3"/>
      <c r="C537" s="3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2">
      <c r="A538" s="1"/>
      <c r="B538" s="3"/>
      <c r="C538" s="3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2">
      <c r="A539" s="1"/>
      <c r="B539" s="3"/>
      <c r="C539" s="3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2">
      <c r="A540" s="1"/>
      <c r="B540" s="3"/>
      <c r="C540" s="3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2">
      <c r="A541" s="1"/>
      <c r="B541" s="3"/>
      <c r="C541" s="3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2">
      <c r="A542" s="1"/>
      <c r="B542" s="3"/>
      <c r="C542" s="3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2">
      <c r="A543" s="1"/>
      <c r="B543" s="3"/>
      <c r="C543" s="3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2">
      <c r="A544" s="1"/>
      <c r="B544" s="3"/>
      <c r="C544" s="3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2">
      <c r="A545" s="1"/>
      <c r="B545" s="3"/>
      <c r="C545" s="3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2">
      <c r="A546" s="1"/>
      <c r="B546" s="3"/>
      <c r="C546" s="3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2">
      <c r="A547" s="1"/>
      <c r="B547" s="3"/>
      <c r="C547" s="3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2">
      <c r="A548" s="1"/>
      <c r="B548" s="3"/>
      <c r="C548" s="3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2">
      <c r="A549" s="1"/>
      <c r="B549" s="3"/>
      <c r="C549" s="3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2">
      <c r="A550" s="1"/>
      <c r="B550" s="3"/>
      <c r="C550" s="3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2">
      <c r="A551" s="1"/>
      <c r="B551" s="3"/>
      <c r="C551" s="3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2">
      <c r="A552" s="1"/>
      <c r="B552" s="3"/>
      <c r="C552" s="3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2">
      <c r="A553" s="1"/>
      <c r="B553" s="3"/>
      <c r="C553" s="3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2">
      <c r="A554" s="1"/>
      <c r="B554" s="3"/>
      <c r="C554" s="3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2">
      <c r="A555" s="1"/>
      <c r="B555" s="3"/>
      <c r="C555" s="3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2">
      <c r="A556" s="1"/>
      <c r="B556" s="3"/>
      <c r="C556" s="3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2">
      <c r="A557" s="1"/>
      <c r="B557" s="3"/>
      <c r="C557" s="3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2">
      <c r="A558" s="1"/>
      <c r="B558" s="3"/>
      <c r="C558" s="3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2">
      <c r="A559" s="1"/>
      <c r="B559" s="3"/>
      <c r="C559" s="3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2">
      <c r="A560" s="1"/>
      <c r="B560" s="3"/>
      <c r="C560" s="3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2">
      <c r="A561" s="1"/>
      <c r="B561" s="3"/>
      <c r="C561" s="3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2">
      <c r="A562" s="1"/>
      <c r="B562" s="3"/>
      <c r="C562" s="3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2">
      <c r="A563" s="1"/>
      <c r="B563" s="3"/>
      <c r="C563" s="3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2">
      <c r="A564" s="1"/>
      <c r="B564" s="3"/>
      <c r="C564" s="3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2">
      <c r="A565" s="1"/>
      <c r="B565" s="3"/>
      <c r="C565" s="3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2">
      <c r="A566" s="1"/>
      <c r="B566" s="3"/>
      <c r="C566" s="3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2">
      <c r="A567" s="1"/>
      <c r="B567" s="3"/>
      <c r="C567" s="3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2">
      <c r="A568" s="1"/>
      <c r="B568" s="3"/>
      <c r="C568" s="3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2">
      <c r="A569" s="1"/>
      <c r="B569" s="3"/>
      <c r="C569" s="3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2">
      <c r="A570" s="1"/>
      <c r="B570" s="3"/>
      <c r="C570" s="3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2">
      <c r="A571" s="1"/>
      <c r="B571" s="3"/>
      <c r="C571" s="3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2">
      <c r="A572" s="1"/>
      <c r="B572" s="3"/>
      <c r="C572" s="3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2">
      <c r="A573" s="1"/>
      <c r="B573" s="3"/>
      <c r="C573" s="3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2">
      <c r="A574" s="1"/>
      <c r="B574" s="3"/>
      <c r="C574" s="3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2">
      <c r="A575" s="1"/>
      <c r="B575" s="3"/>
      <c r="C575" s="3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2">
      <c r="A576" s="1"/>
      <c r="B576" s="3"/>
      <c r="C576" s="3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2">
      <c r="A577" s="1"/>
      <c r="B577" s="3"/>
      <c r="C577" s="3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2">
      <c r="A578" s="1"/>
      <c r="B578" s="3"/>
      <c r="C578" s="3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2">
      <c r="A579" s="1"/>
      <c r="B579" s="3"/>
      <c r="C579" s="3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2">
      <c r="A580" s="1"/>
      <c r="B580" s="3"/>
      <c r="C580" s="3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2">
      <c r="A581" s="1"/>
      <c r="B581" s="3"/>
      <c r="C581" s="3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2">
      <c r="A582" s="1"/>
      <c r="B582" s="3"/>
      <c r="C582" s="3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2">
      <c r="A583" s="1"/>
      <c r="B583" s="3"/>
      <c r="C583" s="3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2">
      <c r="A584" s="1"/>
      <c r="B584" s="3"/>
      <c r="C584" s="3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2">
      <c r="A585" s="1"/>
      <c r="B585" s="3"/>
      <c r="C585" s="3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2">
      <c r="A586" s="1"/>
      <c r="B586" s="3"/>
      <c r="C586" s="3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2">
      <c r="A587" s="1"/>
      <c r="B587" s="3"/>
      <c r="C587" s="3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2">
      <c r="A588" s="1"/>
      <c r="B588" s="3"/>
      <c r="C588" s="3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2">
      <c r="A589" s="1"/>
      <c r="B589" s="3"/>
      <c r="C589" s="3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2">
      <c r="A590" s="1"/>
      <c r="B590" s="3"/>
      <c r="C590" s="3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2">
      <c r="A591" s="1"/>
      <c r="B591" s="3"/>
      <c r="C591" s="3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2">
      <c r="A592" s="1"/>
      <c r="B592" s="3"/>
      <c r="C592" s="3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2">
      <c r="A593" s="1"/>
      <c r="B593" s="3"/>
      <c r="C593" s="3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2">
      <c r="A594" s="1"/>
      <c r="B594" s="3"/>
      <c r="C594" s="3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2">
      <c r="A595" s="1"/>
      <c r="B595" s="3"/>
      <c r="C595" s="3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2">
      <c r="A596" s="1"/>
      <c r="B596" s="3"/>
      <c r="C596" s="3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2">
      <c r="A597" s="1"/>
      <c r="B597" s="3"/>
      <c r="C597" s="3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2">
      <c r="A598" s="1"/>
      <c r="B598" s="3"/>
      <c r="C598" s="3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2">
      <c r="A599" s="1"/>
      <c r="B599" s="3"/>
      <c r="C599" s="3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2">
      <c r="A600" s="1"/>
      <c r="B600" s="3"/>
      <c r="C600" s="3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2">
      <c r="A601" s="1"/>
      <c r="B601" s="3"/>
      <c r="C601" s="3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2">
      <c r="A602" s="1"/>
      <c r="B602" s="3"/>
      <c r="C602" s="3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2">
      <c r="A603" s="1"/>
      <c r="B603" s="3"/>
      <c r="C603" s="3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2">
      <c r="A604" s="1"/>
      <c r="B604" s="3"/>
      <c r="C604" s="3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2">
      <c r="A605" s="1"/>
      <c r="B605" s="3"/>
      <c r="C605" s="3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2">
      <c r="A606" s="1"/>
      <c r="B606" s="3"/>
      <c r="C606" s="3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2">
      <c r="A607" s="1"/>
      <c r="B607" s="3"/>
      <c r="C607" s="3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2">
      <c r="A608" s="1"/>
      <c r="B608" s="3"/>
      <c r="C608" s="3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2">
      <c r="A609" s="1"/>
      <c r="B609" s="3"/>
      <c r="C609" s="3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2">
      <c r="A610" s="1"/>
      <c r="B610" s="3"/>
      <c r="C610" s="3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2">
      <c r="A611" s="1"/>
      <c r="B611" s="3"/>
      <c r="C611" s="3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2">
      <c r="A612" s="1"/>
      <c r="B612" s="3"/>
      <c r="C612" s="3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2">
      <c r="A613" s="1"/>
      <c r="B613" s="3"/>
      <c r="C613" s="3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2">
      <c r="A614" s="1"/>
      <c r="B614" s="3"/>
      <c r="C614" s="3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2">
      <c r="A615" s="1"/>
      <c r="B615" s="3"/>
      <c r="C615" s="3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2">
      <c r="A616" s="1"/>
      <c r="B616" s="3"/>
      <c r="C616" s="3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2">
      <c r="A617" s="1"/>
      <c r="B617" s="3"/>
      <c r="C617" s="3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2">
      <c r="A618" s="1"/>
      <c r="B618" s="3"/>
      <c r="C618" s="3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2">
      <c r="A619" s="1"/>
      <c r="B619" s="3"/>
      <c r="C619" s="3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2">
      <c r="A620" s="1"/>
      <c r="B620" s="3"/>
      <c r="C620" s="3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2">
      <c r="A621" s="1"/>
      <c r="B621" s="3"/>
      <c r="C621" s="3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2">
      <c r="A622" s="1"/>
      <c r="B622" s="3"/>
      <c r="C622" s="3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2">
      <c r="A623" s="1"/>
      <c r="B623" s="3"/>
      <c r="C623" s="3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2">
      <c r="A624" s="1"/>
      <c r="B624" s="3"/>
      <c r="C624" s="3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2">
      <c r="A625" s="1"/>
      <c r="B625" s="3"/>
      <c r="C625" s="3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2">
      <c r="A626" s="1"/>
      <c r="B626" s="3"/>
      <c r="C626" s="3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2">
      <c r="A627" s="1"/>
      <c r="B627" s="3"/>
      <c r="C627" s="3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2">
      <c r="A628" s="1"/>
      <c r="B628" s="3"/>
      <c r="C628" s="3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2">
      <c r="A629" s="1"/>
      <c r="B629" s="3"/>
      <c r="C629" s="3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2">
      <c r="A630" s="1"/>
      <c r="B630" s="3"/>
      <c r="C630" s="3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2">
      <c r="A631" s="1"/>
      <c r="B631" s="3"/>
      <c r="C631" s="3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2">
      <c r="A632" s="1"/>
      <c r="B632" s="3"/>
      <c r="C632" s="3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2">
      <c r="A633" s="1"/>
      <c r="B633" s="3"/>
      <c r="C633" s="3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2">
      <c r="A634" s="1"/>
      <c r="B634" s="3"/>
      <c r="C634" s="3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2">
      <c r="A635" s="1"/>
      <c r="B635" s="3"/>
      <c r="C635" s="3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2">
      <c r="A636" s="1"/>
      <c r="B636" s="3"/>
      <c r="C636" s="3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2">
      <c r="A637" s="1"/>
      <c r="B637" s="3"/>
      <c r="C637" s="3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2">
      <c r="A638" s="1"/>
      <c r="B638" s="3"/>
      <c r="C638" s="3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2">
      <c r="A639" s="1"/>
      <c r="B639" s="3"/>
      <c r="C639" s="3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2">
      <c r="A640" s="1"/>
      <c r="B640" s="3"/>
      <c r="C640" s="3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2">
      <c r="A641" s="1"/>
      <c r="B641" s="3"/>
      <c r="C641" s="3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2">
      <c r="A642" s="1"/>
      <c r="B642" s="3"/>
      <c r="C642" s="3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2">
      <c r="A643" s="1"/>
      <c r="B643" s="3"/>
      <c r="C643" s="3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2">
      <c r="A644" s="1"/>
      <c r="B644" s="3"/>
      <c r="C644" s="3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2">
      <c r="A645" s="1"/>
      <c r="B645" s="3"/>
      <c r="C645" s="3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2">
      <c r="A646" s="1"/>
      <c r="B646" s="3"/>
      <c r="C646" s="3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2">
      <c r="A647" s="1"/>
      <c r="B647" s="3"/>
      <c r="C647" s="3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2">
      <c r="A648" s="1"/>
      <c r="B648" s="3"/>
      <c r="C648" s="3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2">
      <c r="A649" s="1"/>
      <c r="B649" s="3"/>
      <c r="C649" s="3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2">
      <c r="A650" s="1"/>
      <c r="B650" s="3"/>
      <c r="C650" s="3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2">
      <c r="A651" s="1"/>
      <c r="B651" s="3"/>
      <c r="C651" s="3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2">
      <c r="A652" s="1"/>
      <c r="B652" s="3"/>
      <c r="C652" s="3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2">
      <c r="A653" s="1"/>
      <c r="B653" s="3"/>
      <c r="C653" s="3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2">
      <c r="A654" s="1"/>
      <c r="B654" s="3"/>
      <c r="C654" s="3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2">
      <c r="A655" s="1"/>
      <c r="B655" s="3"/>
      <c r="C655" s="3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2">
      <c r="A656" s="1"/>
      <c r="B656" s="3"/>
      <c r="C656" s="3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2">
      <c r="A657" s="1"/>
      <c r="B657" s="3"/>
      <c r="C657" s="3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2">
      <c r="A658" s="1"/>
      <c r="B658" s="3"/>
      <c r="C658" s="3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2">
      <c r="A659" s="1"/>
      <c r="B659" s="3"/>
      <c r="C659" s="3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2">
      <c r="A660" s="1"/>
      <c r="B660" s="3"/>
      <c r="C660" s="3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2">
      <c r="A661" s="1"/>
      <c r="B661" s="3"/>
      <c r="C661" s="3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2">
      <c r="A662" s="1"/>
      <c r="B662" s="3"/>
      <c r="C662" s="3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2">
      <c r="A663" s="1"/>
      <c r="B663" s="3"/>
      <c r="C663" s="3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2">
      <c r="A664" s="1"/>
      <c r="B664" s="3"/>
      <c r="C664" s="3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2">
      <c r="A665" s="1"/>
      <c r="B665" s="3"/>
      <c r="C665" s="3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2">
      <c r="A666" s="1"/>
      <c r="B666" s="3"/>
      <c r="C666" s="3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2">
      <c r="A667" s="1"/>
      <c r="B667" s="3"/>
      <c r="C667" s="3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2">
      <c r="A668" s="1"/>
      <c r="B668" s="3"/>
      <c r="C668" s="3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2">
      <c r="A669" s="1"/>
      <c r="B669" s="3"/>
      <c r="C669" s="3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2">
      <c r="A670" s="1"/>
      <c r="B670" s="3"/>
      <c r="C670" s="3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2">
      <c r="A671" s="1"/>
      <c r="B671" s="3"/>
      <c r="C671" s="3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2">
      <c r="A672" s="1"/>
      <c r="B672" s="3"/>
      <c r="C672" s="3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2">
      <c r="A673" s="1"/>
      <c r="B673" s="3"/>
      <c r="C673" s="3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2">
      <c r="A674" s="1"/>
      <c r="B674" s="3"/>
      <c r="C674" s="3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2">
      <c r="A675" s="1"/>
      <c r="B675" s="3"/>
      <c r="C675" s="3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2">
      <c r="A676" s="1"/>
      <c r="B676" s="3"/>
      <c r="C676" s="3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2">
      <c r="A677" s="1"/>
      <c r="B677" s="3"/>
      <c r="C677" s="3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2">
      <c r="A678" s="1"/>
      <c r="B678" s="3"/>
      <c r="C678" s="3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2">
      <c r="A679" s="1"/>
      <c r="B679" s="3"/>
      <c r="C679" s="3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2">
      <c r="A680" s="1"/>
      <c r="B680" s="3"/>
      <c r="C680" s="3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2">
      <c r="A681" s="1"/>
      <c r="B681" s="3"/>
      <c r="C681" s="3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2">
      <c r="A682" s="1"/>
      <c r="B682" s="3"/>
      <c r="C682" s="3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2">
      <c r="A683" s="1"/>
      <c r="B683" s="3"/>
      <c r="C683" s="3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2">
      <c r="A684" s="1"/>
      <c r="B684" s="3"/>
      <c r="C684" s="3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2">
      <c r="A685" s="1"/>
      <c r="B685" s="3"/>
      <c r="C685" s="3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2">
      <c r="A686" s="1"/>
      <c r="B686" s="3"/>
      <c r="C686" s="3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2">
      <c r="A687" s="1"/>
      <c r="B687" s="3"/>
      <c r="C687" s="3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2">
      <c r="A688" s="1"/>
      <c r="B688" s="3"/>
      <c r="C688" s="3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2">
      <c r="A689" s="1"/>
      <c r="B689" s="3"/>
      <c r="C689" s="3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2">
      <c r="A690" s="1"/>
      <c r="B690" s="3"/>
      <c r="C690" s="3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2">
      <c r="A691" s="1"/>
      <c r="B691" s="3"/>
      <c r="C691" s="3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2">
      <c r="A692" s="1"/>
      <c r="B692" s="3"/>
      <c r="C692" s="3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2">
      <c r="A693" s="1"/>
      <c r="B693" s="3"/>
      <c r="C693" s="3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2">
      <c r="A694" s="1"/>
      <c r="B694" s="3"/>
      <c r="C694" s="3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2">
      <c r="A695" s="1"/>
      <c r="B695" s="3"/>
      <c r="C695" s="3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2">
      <c r="A696" s="1"/>
      <c r="B696" s="3"/>
      <c r="C696" s="3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2">
      <c r="A697" s="1"/>
      <c r="B697" s="3"/>
      <c r="C697" s="3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2">
      <c r="A698" s="1"/>
      <c r="B698" s="3"/>
      <c r="C698" s="3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2">
      <c r="A699" s="1"/>
      <c r="B699" s="3"/>
      <c r="C699" s="3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2">
      <c r="A700" s="1"/>
      <c r="B700" s="3"/>
      <c r="C700" s="3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2">
      <c r="A701" s="1"/>
      <c r="B701" s="3"/>
      <c r="C701" s="3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2">
      <c r="A702" s="1"/>
      <c r="B702" s="3"/>
      <c r="C702" s="3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2">
      <c r="A703" s="1"/>
      <c r="B703" s="3"/>
      <c r="C703" s="3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2">
      <c r="A704" s="1"/>
      <c r="B704" s="3"/>
      <c r="C704" s="3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2">
      <c r="A705" s="1"/>
      <c r="B705" s="3"/>
      <c r="C705" s="3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2">
      <c r="A706" s="1"/>
      <c r="B706" s="3"/>
      <c r="C706" s="3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2">
      <c r="A707" s="1"/>
      <c r="B707" s="3"/>
      <c r="C707" s="3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2">
      <c r="A708" s="1"/>
      <c r="B708" s="3"/>
      <c r="C708" s="3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2">
      <c r="A709" s="1"/>
      <c r="B709" s="3"/>
      <c r="C709" s="3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2">
      <c r="A710" s="1"/>
      <c r="B710" s="3"/>
      <c r="C710" s="3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2">
      <c r="A711" s="1"/>
      <c r="B711" s="3"/>
      <c r="C711" s="3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2">
      <c r="A712" s="1"/>
      <c r="B712" s="3"/>
      <c r="C712" s="3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2">
      <c r="A713" s="1"/>
      <c r="B713" s="3"/>
      <c r="C713" s="3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2">
      <c r="A714" s="1"/>
      <c r="B714" s="3"/>
      <c r="C714" s="3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2">
      <c r="A715" s="1"/>
      <c r="B715" s="3"/>
      <c r="C715" s="3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2">
      <c r="A716" s="1"/>
      <c r="B716" s="3"/>
      <c r="C716" s="3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2">
      <c r="A717" s="1"/>
      <c r="B717" s="3"/>
      <c r="C717" s="3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2">
      <c r="A718" s="1"/>
      <c r="B718" s="3"/>
      <c r="C718" s="3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2">
      <c r="A719" s="1"/>
      <c r="B719" s="3"/>
      <c r="C719" s="3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2">
      <c r="A720" s="1"/>
      <c r="B720" s="3"/>
      <c r="C720" s="3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2">
      <c r="A721" s="1"/>
      <c r="B721" s="3"/>
      <c r="C721" s="3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2">
      <c r="A722" s="1"/>
      <c r="B722" s="3"/>
      <c r="C722" s="3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2">
      <c r="A723" s="1"/>
      <c r="B723" s="3"/>
      <c r="C723" s="3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2">
      <c r="A724" s="1"/>
      <c r="B724" s="3"/>
      <c r="C724" s="3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2">
      <c r="A725" s="1"/>
      <c r="B725" s="3"/>
      <c r="C725" s="3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2">
      <c r="A726" s="1"/>
      <c r="B726" s="3"/>
      <c r="C726" s="3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2">
      <c r="A727" s="1"/>
      <c r="B727" s="3"/>
      <c r="C727" s="3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2">
      <c r="A728" s="1"/>
      <c r="B728" s="3"/>
      <c r="C728" s="3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2">
      <c r="A729" s="1"/>
      <c r="B729" s="3"/>
      <c r="C729" s="3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2">
      <c r="A730" s="1"/>
      <c r="B730" s="3"/>
      <c r="C730" s="3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2">
      <c r="A731" s="1"/>
      <c r="B731" s="3"/>
      <c r="C731" s="3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2">
      <c r="A732" s="1"/>
      <c r="B732" s="3"/>
      <c r="C732" s="3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2">
      <c r="A733" s="1"/>
      <c r="B733" s="3"/>
      <c r="C733" s="3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2">
      <c r="A734" s="1"/>
      <c r="B734" s="3"/>
      <c r="C734" s="3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2">
      <c r="A735" s="1"/>
      <c r="B735" s="3"/>
      <c r="C735" s="3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2">
      <c r="A736" s="1"/>
      <c r="B736" s="3"/>
      <c r="C736" s="3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2">
      <c r="A737" s="1"/>
      <c r="B737" s="3"/>
      <c r="C737" s="3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2">
      <c r="A738" s="1"/>
      <c r="B738" s="3"/>
      <c r="C738" s="3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2">
      <c r="A739" s="1"/>
      <c r="B739" s="3"/>
      <c r="C739" s="3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2">
      <c r="A740" s="1"/>
      <c r="B740" s="3"/>
      <c r="C740" s="3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2">
      <c r="A741" s="1"/>
      <c r="B741" s="3"/>
      <c r="C741" s="3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2">
      <c r="A742" s="1"/>
      <c r="B742" s="3"/>
      <c r="C742" s="3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2">
      <c r="A743" s="1"/>
      <c r="B743" s="3"/>
      <c r="C743" s="3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2">
      <c r="A744" s="1"/>
      <c r="B744" s="3"/>
      <c r="C744" s="3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2">
      <c r="A745" s="1"/>
      <c r="B745" s="3"/>
      <c r="C745" s="3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2">
      <c r="A746" s="1"/>
      <c r="B746" s="3"/>
      <c r="C746" s="3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2">
      <c r="A747" s="1"/>
      <c r="B747" s="3"/>
      <c r="C747" s="3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2">
      <c r="A748" s="1"/>
      <c r="B748" s="3"/>
      <c r="C748" s="3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2">
      <c r="A749" s="1"/>
      <c r="B749" s="3"/>
      <c r="C749" s="3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2">
      <c r="A750" s="1"/>
      <c r="B750" s="3"/>
      <c r="C750" s="3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2">
      <c r="A751" s="1"/>
      <c r="B751" s="3"/>
      <c r="C751" s="3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2">
      <c r="A752" s="1"/>
      <c r="B752" s="3"/>
      <c r="C752" s="3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2">
      <c r="A753" s="1"/>
      <c r="B753" s="3"/>
      <c r="C753" s="3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2">
      <c r="A754" s="1"/>
      <c r="B754" s="3"/>
      <c r="C754" s="3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2">
      <c r="A755" s="1"/>
      <c r="B755" s="3"/>
      <c r="C755" s="3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2">
      <c r="A756" s="1"/>
      <c r="B756" s="3"/>
      <c r="C756" s="3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2">
      <c r="A757" s="1"/>
      <c r="B757" s="3"/>
      <c r="C757" s="3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2">
      <c r="A758" s="1"/>
      <c r="B758" s="3"/>
      <c r="C758" s="3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2">
      <c r="A759" s="1"/>
      <c r="B759" s="3"/>
      <c r="C759" s="3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2">
      <c r="A760" s="1"/>
      <c r="B760" s="3"/>
      <c r="C760" s="3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2">
      <c r="A761" s="1"/>
      <c r="B761" s="3"/>
      <c r="C761" s="3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2">
      <c r="A762" s="1"/>
      <c r="B762" s="3"/>
      <c r="C762" s="3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2">
      <c r="A763" s="1"/>
      <c r="B763" s="3"/>
      <c r="C763" s="3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2">
      <c r="A764" s="1"/>
      <c r="B764" s="3"/>
      <c r="C764" s="3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2">
      <c r="A765" s="1"/>
      <c r="B765" s="3"/>
      <c r="C765" s="3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2">
      <c r="A766" s="1"/>
      <c r="B766" s="3"/>
      <c r="C766" s="3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2">
      <c r="A767" s="1"/>
      <c r="B767" s="3"/>
      <c r="C767" s="3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2">
      <c r="A768" s="1"/>
      <c r="B768" s="3"/>
      <c r="C768" s="3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2">
      <c r="A769" s="1"/>
      <c r="B769" s="3"/>
      <c r="C769" s="3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2">
      <c r="A770" s="1"/>
      <c r="B770" s="3"/>
      <c r="C770" s="3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2">
      <c r="A771" s="1"/>
      <c r="B771" s="3"/>
      <c r="C771" s="3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2">
      <c r="A772" s="1"/>
      <c r="B772" s="3"/>
      <c r="C772" s="3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2">
      <c r="A773" s="1"/>
      <c r="B773" s="3"/>
      <c r="C773" s="3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2">
      <c r="A774" s="1"/>
      <c r="B774" s="3"/>
      <c r="C774" s="3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2">
      <c r="A775" s="1"/>
      <c r="B775" s="3"/>
      <c r="C775" s="3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2">
      <c r="A776" s="1"/>
      <c r="B776" s="3"/>
      <c r="C776" s="3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2">
      <c r="A777" s="1"/>
      <c r="B777" s="3"/>
      <c r="C777" s="3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2">
      <c r="A778" s="1"/>
      <c r="B778" s="3"/>
      <c r="C778" s="3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2">
      <c r="A779" s="1"/>
      <c r="B779" s="3"/>
      <c r="C779" s="3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2">
      <c r="A780" s="1"/>
      <c r="B780" s="3"/>
      <c r="C780" s="3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2">
      <c r="A781" s="1"/>
      <c r="B781" s="3"/>
      <c r="C781" s="3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2">
      <c r="A782" s="1"/>
      <c r="B782" s="3"/>
      <c r="C782" s="3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2">
      <c r="A783" s="1"/>
      <c r="B783" s="3"/>
      <c r="C783" s="3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2">
      <c r="A784" s="1"/>
      <c r="B784" s="3"/>
      <c r="C784" s="3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2">
      <c r="A785" s="1"/>
      <c r="B785" s="3"/>
      <c r="C785" s="3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2">
      <c r="A786" s="1"/>
      <c r="B786" s="3"/>
      <c r="C786" s="3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2">
      <c r="A787" s="1"/>
      <c r="B787" s="3"/>
      <c r="C787" s="3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2">
      <c r="A788" s="1"/>
      <c r="B788" s="3"/>
      <c r="C788" s="3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2">
      <c r="A789" s="1"/>
      <c r="B789" s="3"/>
      <c r="C789" s="3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2">
      <c r="A790" s="1"/>
      <c r="B790" s="3"/>
      <c r="C790" s="3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2">
      <c r="A791" s="1"/>
      <c r="B791" s="3"/>
      <c r="C791" s="3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2">
      <c r="A792" s="1"/>
      <c r="B792" s="3"/>
      <c r="C792" s="3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2">
      <c r="A793" s="1"/>
      <c r="B793" s="3"/>
      <c r="C793" s="3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2">
      <c r="A794" s="1"/>
      <c r="B794" s="3"/>
      <c r="C794" s="3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2">
      <c r="A795" s="1"/>
      <c r="B795" s="3"/>
      <c r="C795" s="3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2">
      <c r="A796" s="1"/>
      <c r="B796" s="3"/>
      <c r="C796" s="3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2">
      <c r="A797" s="1"/>
      <c r="B797" s="3"/>
      <c r="C797" s="3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2">
      <c r="A798" s="1"/>
      <c r="B798" s="3"/>
      <c r="C798" s="3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2">
      <c r="A799" s="1"/>
      <c r="B799" s="3"/>
      <c r="C799" s="3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2">
      <c r="A800" s="1"/>
      <c r="B800" s="3"/>
      <c r="C800" s="3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2">
      <c r="A801" s="1"/>
      <c r="B801" s="3"/>
      <c r="C801" s="3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2">
      <c r="A802" s="1"/>
      <c r="B802" s="3"/>
      <c r="C802" s="3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2">
      <c r="A803" s="1"/>
      <c r="B803" s="3"/>
      <c r="C803" s="3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2">
      <c r="A804" s="1"/>
      <c r="B804" s="3"/>
      <c r="C804" s="3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2">
      <c r="A805" s="1"/>
      <c r="B805" s="3"/>
      <c r="C805" s="3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2">
      <c r="A806" s="1"/>
      <c r="B806" s="3"/>
      <c r="C806" s="3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2">
      <c r="A807" s="1"/>
      <c r="B807" s="3"/>
      <c r="C807" s="3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2">
      <c r="A808" s="1"/>
      <c r="B808" s="3"/>
      <c r="C808" s="3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2">
      <c r="A809" s="1"/>
      <c r="B809" s="3"/>
      <c r="C809" s="3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2">
      <c r="A810" s="1"/>
      <c r="B810" s="3"/>
      <c r="C810" s="3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2">
      <c r="A811" s="1"/>
      <c r="B811" s="3"/>
      <c r="C811" s="3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2">
      <c r="A812" s="1"/>
      <c r="B812" s="3"/>
      <c r="C812" s="3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2">
      <c r="A813" s="1"/>
      <c r="B813" s="3"/>
      <c r="C813" s="3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2">
      <c r="A814" s="1"/>
      <c r="B814" s="3"/>
      <c r="C814" s="3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2">
      <c r="A815" s="1"/>
      <c r="B815" s="3"/>
      <c r="C815" s="3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2">
      <c r="A816" s="1"/>
      <c r="B816" s="3"/>
      <c r="C816" s="3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2">
      <c r="A817" s="1"/>
      <c r="B817" s="3"/>
      <c r="C817" s="3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2">
      <c r="A818" s="1"/>
      <c r="B818" s="3"/>
      <c r="C818" s="3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2">
      <c r="A819" s="1"/>
      <c r="B819" s="3"/>
      <c r="C819" s="3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2">
      <c r="A820" s="1"/>
      <c r="B820" s="3"/>
      <c r="C820" s="3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 x14ac:dyDescent="0.2">
      <c r="A821" s="1"/>
      <c r="B821" s="3"/>
      <c r="C821" s="3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 x14ac:dyDescent="0.2">
      <c r="A822" s="1"/>
      <c r="B822" s="3"/>
      <c r="C822" s="3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 x14ac:dyDescent="0.2">
      <c r="A823" s="1"/>
      <c r="B823" s="3"/>
      <c r="C823" s="3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 x14ac:dyDescent="0.2">
      <c r="A824" s="1"/>
      <c r="B824" s="3"/>
      <c r="C824" s="3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 x14ac:dyDescent="0.2">
      <c r="A825" s="1"/>
      <c r="B825" s="3"/>
      <c r="C825" s="3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 x14ac:dyDescent="0.2">
      <c r="A826" s="1"/>
      <c r="B826" s="3"/>
      <c r="C826" s="3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 x14ac:dyDescent="0.2">
      <c r="A827" s="1"/>
      <c r="B827" s="3"/>
      <c r="C827" s="3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 x14ac:dyDescent="0.2">
      <c r="A828" s="1"/>
      <c r="B828" s="3"/>
      <c r="C828" s="3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 x14ac:dyDescent="0.2">
      <c r="A829" s="1"/>
      <c r="B829" s="3"/>
      <c r="C829" s="3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 x14ac:dyDescent="0.2">
      <c r="A830" s="1"/>
      <c r="B830" s="3"/>
      <c r="C830" s="3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 x14ac:dyDescent="0.2">
      <c r="A831" s="1"/>
      <c r="B831" s="3"/>
      <c r="C831" s="3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 x14ac:dyDescent="0.2">
      <c r="A832" s="1"/>
      <c r="B832" s="3"/>
      <c r="C832" s="3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 x14ac:dyDescent="0.2">
      <c r="A833" s="1"/>
      <c r="B833" s="3"/>
      <c r="C833" s="3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 x14ac:dyDescent="0.2">
      <c r="A834" s="1"/>
      <c r="B834" s="3"/>
      <c r="C834" s="3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 x14ac:dyDescent="0.2">
      <c r="A835" s="1"/>
      <c r="B835" s="3"/>
      <c r="C835" s="3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 x14ac:dyDescent="0.2">
      <c r="A836" s="1"/>
      <c r="B836" s="3"/>
      <c r="C836" s="3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 x14ac:dyDescent="0.2">
      <c r="A837" s="1"/>
      <c r="B837" s="3"/>
      <c r="C837" s="3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 x14ac:dyDescent="0.2">
      <c r="A838" s="1"/>
      <c r="B838" s="3"/>
      <c r="C838" s="3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 x14ac:dyDescent="0.2">
      <c r="A839" s="1"/>
      <c r="B839" s="3"/>
      <c r="C839" s="3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 x14ac:dyDescent="0.2">
      <c r="A840" s="1"/>
      <c r="B840" s="3"/>
      <c r="C840" s="3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 x14ac:dyDescent="0.2">
      <c r="A841" s="1"/>
      <c r="B841" s="3"/>
      <c r="C841" s="3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 x14ac:dyDescent="0.2">
      <c r="A842" s="1"/>
      <c r="B842" s="3"/>
      <c r="C842" s="3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 x14ac:dyDescent="0.2">
      <c r="A843" s="1"/>
      <c r="B843" s="3"/>
      <c r="C843" s="3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 x14ac:dyDescent="0.2">
      <c r="A844" s="1"/>
      <c r="B844" s="3"/>
      <c r="C844" s="3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 x14ac:dyDescent="0.2">
      <c r="A845" s="1"/>
      <c r="B845" s="3"/>
      <c r="C845" s="3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 x14ac:dyDescent="0.2">
      <c r="A846" s="1"/>
      <c r="B846" s="3"/>
      <c r="C846" s="3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 x14ac:dyDescent="0.2">
      <c r="A847" s="1"/>
      <c r="B847" s="3"/>
      <c r="C847" s="3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 x14ac:dyDescent="0.2">
      <c r="A848" s="1"/>
      <c r="B848" s="3"/>
      <c r="C848" s="3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 x14ac:dyDescent="0.2">
      <c r="A849" s="1"/>
      <c r="B849" s="3"/>
      <c r="C849" s="3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 x14ac:dyDescent="0.2">
      <c r="A850" s="1"/>
      <c r="B850" s="3"/>
      <c r="C850" s="3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 x14ac:dyDescent="0.2">
      <c r="A851" s="1"/>
      <c r="B851" s="3"/>
      <c r="C851" s="3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 x14ac:dyDescent="0.2">
      <c r="A852" s="1"/>
      <c r="B852" s="3"/>
      <c r="C852" s="3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 x14ac:dyDescent="0.2">
      <c r="A853" s="1"/>
      <c r="B853" s="3"/>
      <c r="C853" s="3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 x14ac:dyDescent="0.2">
      <c r="A854" s="1"/>
      <c r="B854" s="3"/>
      <c r="C854" s="3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 x14ac:dyDescent="0.2">
      <c r="A855" s="1"/>
      <c r="B855" s="3"/>
      <c r="C855" s="3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 x14ac:dyDescent="0.2">
      <c r="A856" s="1"/>
      <c r="B856" s="3"/>
      <c r="C856" s="3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 x14ac:dyDescent="0.2">
      <c r="A857" s="1"/>
      <c r="B857" s="3"/>
      <c r="C857" s="3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 x14ac:dyDescent="0.2">
      <c r="A858" s="1"/>
      <c r="B858" s="3"/>
      <c r="C858" s="3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 x14ac:dyDescent="0.2">
      <c r="A859" s="1"/>
      <c r="B859" s="3"/>
      <c r="C859" s="3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 x14ac:dyDescent="0.2">
      <c r="A860" s="1"/>
      <c r="B860" s="3"/>
      <c r="C860" s="3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 x14ac:dyDescent="0.2">
      <c r="A861" s="1"/>
      <c r="B861" s="3"/>
      <c r="C861" s="3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 x14ac:dyDescent="0.2">
      <c r="A862" s="1"/>
      <c r="B862" s="3"/>
      <c r="C862" s="3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 x14ac:dyDescent="0.2">
      <c r="A863" s="1"/>
      <c r="B863" s="3"/>
      <c r="C863" s="3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 x14ac:dyDescent="0.2">
      <c r="A864" s="1"/>
      <c r="B864" s="3"/>
      <c r="C864" s="3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 x14ac:dyDescent="0.2">
      <c r="A865" s="1"/>
      <c r="B865" s="3"/>
      <c r="C865" s="3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 x14ac:dyDescent="0.2">
      <c r="A866" s="1"/>
      <c r="B866" s="3"/>
      <c r="C866" s="3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 x14ac:dyDescent="0.2">
      <c r="A867" s="1"/>
      <c r="B867" s="3"/>
      <c r="C867" s="3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 x14ac:dyDescent="0.2">
      <c r="A868" s="1"/>
      <c r="B868" s="3"/>
      <c r="C868" s="3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 x14ac:dyDescent="0.2">
      <c r="A869" s="1"/>
      <c r="B869" s="3"/>
      <c r="C869" s="3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 x14ac:dyDescent="0.2">
      <c r="A870" s="1"/>
      <c r="B870" s="3"/>
      <c r="C870" s="3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 x14ac:dyDescent="0.2">
      <c r="A871" s="1"/>
      <c r="B871" s="3"/>
      <c r="C871" s="3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 x14ac:dyDescent="0.2">
      <c r="A872" s="1"/>
      <c r="B872" s="3"/>
      <c r="C872" s="3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 x14ac:dyDescent="0.2">
      <c r="A873" s="1"/>
      <c r="B873" s="3"/>
      <c r="C873" s="3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 x14ac:dyDescent="0.2">
      <c r="A874" s="1"/>
      <c r="B874" s="3"/>
      <c r="C874" s="3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 x14ac:dyDescent="0.2">
      <c r="A875" s="1"/>
      <c r="B875" s="3"/>
      <c r="C875" s="3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 x14ac:dyDescent="0.2">
      <c r="A876" s="1"/>
      <c r="B876" s="3"/>
      <c r="C876" s="3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 x14ac:dyDescent="0.2">
      <c r="A877" s="1"/>
      <c r="B877" s="3"/>
      <c r="C877" s="3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 x14ac:dyDescent="0.2">
      <c r="A878" s="1"/>
      <c r="B878" s="3"/>
      <c r="C878" s="3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 x14ac:dyDescent="0.2">
      <c r="A879" s="1"/>
      <c r="B879" s="3"/>
      <c r="C879" s="3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 x14ac:dyDescent="0.2">
      <c r="A880" s="1"/>
      <c r="B880" s="3"/>
      <c r="C880" s="3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 x14ac:dyDescent="0.2">
      <c r="A881" s="1"/>
      <c r="B881" s="3"/>
      <c r="C881" s="3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 x14ac:dyDescent="0.2">
      <c r="A882" s="1"/>
      <c r="B882" s="3"/>
      <c r="C882" s="3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 x14ac:dyDescent="0.2">
      <c r="A883" s="1"/>
      <c r="B883" s="3"/>
      <c r="C883" s="3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 x14ac:dyDescent="0.2">
      <c r="A884" s="1"/>
      <c r="B884" s="3"/>
      <c r="C884" s="3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 x14ac:dyDescent="0.2">
      <c r="A885" s="1"/>
      <c r="B885" s="3"/>
      <c r="C885" s="3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 x14ac:dyDescent="0.2">
      <c r="A886" s="1"/>
      <c r="B886" s="3"/>
      <c r="C886" s="3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 x14ac:dyDescent="0.2">
      <c r="A887" s="1"/>
      <c r="B887" s="3"/>
      <c r="C887" s="3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 x14ac:dyDescent="0.2">
      <c r="A888" s="1"/>
      <c r="B888" s="3"/>
      <c r="C888" s="3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 x14ac:dyDescent="0.2">
      <c r="A889" s="1"/>
      <c r="B889" s="3"/>
      <c r="C889" s="3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 x14ac:dyDescent="0.2">
      <c r="A890" s="1"/>
      <c r="B890" s="3"/>
      <c r="C890" s="3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 x14ac:dyDescent="0.2">
      <c r="A891" s="1"/>
      <c r="B891" s="3"/>
      <c r="C891" s="3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 x14ac:dyDescent="0.2">
      <c r="A892" s="1"/>
      <c r="B892" s="3"/>
      <c r="C892" s="3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 x14ac:dyDescent="0.2">
      <c r="A893" s="1"/>
      <c r="B893" s="3"/>
      <c r="C893" s="3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 x14ac:dyDescent="0.2">
      <c r="A894" s="1"/>
      <c r="B894" s="3"/>
      <c r="C894" s="3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 x14ac:dyDescent="0.2">
      <c r="A895" s="1"/>
      <c r="B895" s="3"/>
      <c r="C895" s="3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 x14ac:dyDescent="0.2">
      <c r="A896" s="1"/>
      <c r="B896" s="3"/>
      <c r="C896" s="3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 x14ac:dyDescent="0.2">
      <c r="A897" s="1"/>
      <c r="B897" s="3"/>
      <c r="C897" s="3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 x14ac:dyDescent="0.2">
      <c r="A898" s="1"/>
      <c r="B898" s="3"/>
      <c r="C898" s="3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 x14ac:dyDescent="0.2">
      <c r="A899" s="1"/>
      <c r="B899" s="3"/>
      <c r="C899" s="3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 x14ac:dyDescent="0.2">
      <c r="A900" s="1"/>
      <c r="B900" s="3"/>
      <c r="C900" s="3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 x14ac:dyDescent="0.2">
      <c r="A901" s="1"/>
      <c r="B901" s="3"/>
      <c r="C901" s="3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 x14ac:dyDescent="0.2">
      <c r="A902" s="1"/>
      <c r="B902" s="3"/>
      <c r="C902" s="3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 x14ac:dyDescent="0.2">
      <c r="A903" s="1"/>
      <c r="B903" s="3"/>
      <c r="C903" s="3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 x14ac:dyDescent="0.2">
      <c r="A904" s="1"/>
      <c r="B904" s="3"/>
      <c r="C904" s="3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 x14ac:dyDescent="0.2">
      <c r="A905" s="1"/>
      <c r="B905" s="3"/>
      <c r="C905" s="3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 x14ac:dyDescent="0.2">
      <c r="A906" s="1"/>
      <c r="B906" s="3"/>
      <c r="C906" s="3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 x14ac:dyDescent="0.2">
      <c r="A907" s="1"/>
      <c r="B907" s="3"/>
      <c r="C907" s="3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 x14ac:dyDescent="0.2">
      <c r="A908" s="1"/>
      <c r="B908" s="3"/>
      <c r="C908" s="3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 x14ac:dyDescent="0.2">
      <c r="A909" s="1"/>
      <c r="B909" s="3"/>
      <c r="C909" s="3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 x14ac:dyDescent="0.2">
      <c r="A910" s="1"/>
      <c r="B910" s="3"/>
      <c r="C910" s="3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 x14ac:dyDescent="0.2">
      <c r="A911" s="1"/>
      <c r="B911" s="3"/>
      <c r="C911" s="3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 x14ac:dyDescent="0.2">
      <c r="A912" s="1"/>
      <c r="B912" s="3"/>
      <c r="C912" s="3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 x14ac:dyDescent="0.2">
      <c r="A913" s="1"/>
      <c r="B913" s="3"/>
      <c r="C913" s="3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 x14ac:dyDescent="0.2">
      <c r="A914" s="1"/>
      <c r="B914" s="3"/>
      <c r="C914" s="3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 x14ac:dyDescent="0.2">
      <c r="A915" s="1"/>
      <c r="B915" s="3"/>
      <c r="C915" s="3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 x14ac:dyDescent="0.2">
      <c r="A916" s="1"/>
      <c r="B916" s="3"/>
      <c r="C916" s="3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 x14ac:dyDescent="0.2">
      <c r="A917" s="1"/>
      <c r="B917" s="3"/>
      <c r="C917" s="3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 x14ac:dyDescent="0.2">
      <c r="A918" s="1"/>
      <c r="B918" s="3"/>
      <c r="C918" s="3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 x14ac:dyDescent="0.2">
      <c r="A919" s="1"/>
      <c r="B919" s="3"/>
      <c r="C919" s="3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 x14ac:dyDescent="0.2">
      <c r="A920" s="1"/>
      <c r="B920" s="3"/>
      <c r="C920" s="3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 x14ac:dyDescent="0.2">
      <c r="A921" s="1"/>
      <c r="B921" s="3"/>
      <c r="C921" s="3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 x14ac:dyDescent="0.2">
      <c r="A922" s="1"/>
      <c r="B922" s="3"/>
      <c r="C922" s="3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 x14ac:dyDescent="0.2">
      <c r="A923" s="1"/>
      <c r="B923" s="3"/>
      <c r="C923" s="3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 x14ac:dyDescent="0.2">
      <c r="A924" s="1"/>
      <c r="B924" s="3"/>
      <c r="C924" s="3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 x14ac:dyDescent="0.2">
      <c r="A925" s="1"/>
      <c r="B925" s="3"/>
      <c r="C925" s="3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 x14ac:dyDescent="0.2">
      <c r="A926" s="1"/>
      <c r="B926" s="3"/>
      <c r="C926" s="3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 x14ac:dyDescent="0.2">
      <c r="A927" s="1"/>
      <c r="B927" s="3"/>
      <c r="C927" s="3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 x14ac:dyDescent="0.2">
      <c r="A928" s="1"/>
      <c r="B928" s="3"/>
      <c r="C928" s="3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 x14ac:dyDescent="0.2">
      <c r="A929" s="1"/>
      <c r="B929" s="3"/>
      <c r="C929" s="3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 x14ac:dyDescent="0.2">
      <c r="A930" s="1"/>
      <c r="B930" s="3"/>
      <c r="C930" s="3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 x14ac:dyDescent="0.2">
      <c r="A931" s="1"/>
      <c r="B931" s="3"/>
      <c r="C931" s="3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 x14ac:dyDescent="0.2">
      <c r="A932" s="1"/>
      <c r="B932" s="3"/>
      <c r="C932" s="3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 x14ac:dyDescent="0.2">
      <c r="A933" s="1"/>
      <c r="B933" s="3"/>
      <c r="C933" s="3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 x14ac:dyDescent="0.2">
      <c r="A934" s="1"/>
      <c r="B934" s="3"/>
      <c r="C934" s="3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 x14ac:dyDescent="0.2">
      <c r="A935" s="1"/>
      <c r="B935" s="3"/>
      <c r="C935" s="3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 x14ac:dyDescent="0.2">
      <c r="A936" s="1"/>
      <c r="B936" s="3"/>
      <c r="C936" s="3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 x14ac:dyDescent="0.2">
      <c r="A937" s="1"/>
      <c r="B937" s="3"/>
      <c r="C937" s="3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 x14ac:dyDescent="0.2">
      <c r="A938" s="1"/>
      <c r="B938" s="3"/>
      <c r="C938" s="3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 x14ac:dyDescent="0.2">
      <c r="A939" s="1"/>
      <c r="B939" s="3"/>
      <c r="C939" s="3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 x14ac:dyDescent="0.2">
      <c r="A940" s="1"/>
      <c r="B940" s="3"/>
      <c r="C940" s="3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 x14ac:dyDescent="0.2">
      <c r="A941" s="1"/>
      <c r="B941" s="3"/>
      <c r="C941" s="3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 x14ac:dyDescent="0.2">
      <c r="A942" s="1"/>
      <c r="B942" s="3"/>
      <c r="C942" s="3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 x14ac:dyDescent="0.2">
      <c r="A943" s="1"/>
      <c r="B943" s="3"/>
      <c r="C943" s="3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 x14ac:dyDescent="0.2">
      <c r="A944" s="1"/>
      <c r="B944" s="3"/>
      <c r="C944" s="3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 x14ac:dyDescent="0.2">
      <c r="A945" s="1"/>
      <c r="B945" s="3"/>
      <c r="C945" s="3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 x14ac:dyDescent="0.2">
      <c r="A946" s="1"/>
      <c r="B946" s="3"/>
      <c r="C946" s="3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 x14ac:dyDescent="0.2">
      <c r="A947" s="1"/>
      <c r="B947" s="3"/>
      <c r="C947" s="3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 x14ac:dyDescent="0.2">
      <c r="A948" s="1"/>
      <c r="B948" s="3"/>
      <c r="C948" s="3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 x14ac:dyDescent="0.2">
      <c r="A949" s="1"/>
      <c r="B949" s="3"/>
      <c r="C949" s="3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 x14ac:dyDescent="0.2">
      <c r="A950" s="1"/>
      <c r="B950" s="3"/>
      <c r="C950" s="3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 x14ac:dyDescent="0.2">
      <c r="A951" s="1"/>
      <c r="B951" s="3"/>
      <c r="C951" s="3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 x14ac:dyDescent="0.2">
      <c r="A952" s="1"/>
      <c r="B952" s="3"/>
      <c r="C952" s="3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 x14ac:dyDescent="0.2">
      <c r="A953" s="1"/>
      <c r="B953" s="3"/>
      <c r="C953" s="3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 x14ac:dyDescent="0.2">
      <c r="A954" s="1"/>
      <c r="B954" s="3"/>
      <c r="C954" s="3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 x14ac:dyDescent="0.2">
      <c r="A955" s="1"/>
      <c r="B955" s="3"/>
      <c r="C955" s="3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 x14ac:dyDescent="0.2">
      <c r="A956" s="1"/>
      <c r="B956" s="3"/>
      <c r="C956" s="3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 x14ac:dyDescent="0.2">
      <c r="A957" s="1"/>
      <c r="B957" s="3"/>
      <c r="C957" s="3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 x14ac:dyDescent="0.2">
      <c r="A958" s="1"/>
      <c r="B958" s="3"/>
      <c r="C958" s="3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 x14ac:dyDescent="0.2">
      <c r="A959" s="1"/>
      <c r="B959" s="3"/>
      <c r="C959" s="3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 x14ac:dyDescent="0.2">
      <c r="A960" s="1"/>
      <c r="B960" s="3"/>
      <c r="C960" s="3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 x14ac:dyDescent="0.2">
      <c r="A961" s="1"/>
      <c r="B961" s="3"/>
      <c r="C961" s="3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 x14ac:dyDescent="0.2">
      <c r="A962" s="1"/>
      <c r="B962" s="3"/>
      <c r="C962" s="3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 x14ac:dyDescent="0.2">
      <c r="A963" s="1"/>
      <c r="B963" s="3"/>
      <c r="C963" s="3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 x14ac:dyDescent="0.2">
      <c r="A964" s="1"/>
      <c r="B964" s="3"/>
      <c r="C964" s="3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 x14ac:dyDescent="0.2">
      <c r="A965" s="1"/>
      <c r="B965" s="3"/>
      <c r="C965" s="3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 x14ac:dyDescent="0.2">
      <c r="A966" s="1"/>
      <c r="B966" s="3"/>
      <c r="C966" s="3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 x14ac:dyDescent="0.2">
      <c r="A967" s="1"/>
      <c r="B967" s="3"/>
      <c r="C967" s="3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 x14ac:dyDescent="0.2">
      <c r="A968" s="1"/>
      <c r="B968" s="3"/>
      <c r="C968" s="3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 x14ac:dyDescent="0.2">
      <c r="A969" s="1"/>
      <c r="B969" s="3"/>
      <c r="C969" s="3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 x14ac:dyDescent="0.2">
      <c r="A970" s="1"/>
      <c r="B970" s="3"/>
      <c r="C970" s="3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 x14ac:dyDescent="0.2">
      <c r="A971" s="1"/>
      <c r="B971" s="3"/>
      <c r="C971" s="3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 x14ac:dyDescent="0.2">
      <c r="A972" s="1"/>
      <c r="B972" s="3"/>
      <c r="C972" s="3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 x14ac:dyDescent="0.2">
      <c r="A973" s="1"/>
      <c r="B973" s="3"/>
      <c r="C973" s="3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 x14ac:dyDescent="0.2">
      <c r="A974" s="1"/>
      <c r="B974" s="3"/>
      <c r="C974" s="3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 x14ac:dyDescent="0.2">
      <c r="A975" s="1"/>
      <c r="B975" s="3"/>
      <c r="C975" s="3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 x14ac:dyDescent="0.2">
      <c r="A976" s="1"/>
      <c r="B976" s="3"/>
      <c r="C976" s="3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 x14ac:dyDescent="0.2">
      <c r="A977" s="1"/>
      <c r="B977" s="3"/>
      <c r="C977" s="3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 x14ac:dyDescent="0.2">
      <c r="A978" s="1"/>
      <c r="B978" s="3"/>
      <c r="C978" s="3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 x14ac:dyDescent="0.2">
      <c r="A979" s="1"/>
      <c r="B979" s="3"/>
      <c r="C979" s="3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 x14ac:dyDescent="0.2">
      <c r="A980" s="1"/>
      <c r="B980" s="3"/>
      <c r="C980" s="3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 x14ac:dyDescent="0.2">
      <c r="A981" s="1"/>
      <c r="B981" s="3"/>
      <c r="C981" s="3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 x14ac:dyDescent="0.2">
      <c r="A982" s="1"/>
      <c r="B982" s="3"/>
      <c r="C982" s="3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 x14ac:dyDescent="0.2">
      <c r="A983" s="1"/>
      <c r="B983" s="3"/>
      <c r="C983" s="3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 x14ac:dyDescent="0.2">
      <c r="A984" s="1"/>
      <c r="B984" s="3"/>
      <c r="C984" s="3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 x14ac:dyDescent="0.2">
      <c r="A985" s="1"/>
      <c r="B985" s="3"/>
      <c r="C985" s="3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 x14ac:dyDescent="0.2">
      <c r="A986" s="1"/>
      <c r="B986" s="3"/>
      <c r="C986" s="3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 x14ac:dyDescent="0.2">
      <c r="A987" s="1"/>
      <c r="B987" s="3"/>
      <c r="C987" s="3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 x14ac:dyDescent="0.2">
      <c r="A988" s="1"/>
      <c r="B988" s="3"/>
      <c r="C988" s="3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 x14ac:dyDescent="0.2">
      <c r="A989" s="1"/>
      <c r="B989" s="3"/>
      <c r="C989" s="3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 x14ac:dyDescent="0.2">
      <c r="A990" s="1"/>
      <c r="B990" s="3"/>
      <c r="C990" s="3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 x14ac:dyDescent="0.2">
      <c r="A991" s="1"/>
      <c r="B991" s="3"/>
      <c r="C991" s="3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 x14ac:dyDescent="0.2">
      <c r="A992" s="1"/>
      <c r="B992" s="3"/>
      <c r="C992" s="3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 x14ac:dyDescent="0.2">
      <c r="A993" s="1"/>
      <c r="B993" s="3"/>
      <c r="C993" s="3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 x14ac:dyDescent="0.2">
      <c r="A994" s="1"/>
      <c r="B994" s="3"/>
      <c r="C994" s="3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 x14ac:dyDescent="0.2">
      <c r="A995" s="1"/>
      <c r="B995" s="3"/>
      <c r="C995" s="3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 x14ac:dyDescent="0.2">
      <c r="A996" s="1"/>
      <c r="B996" s="3"/>
      <c r="C996" s="3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 x14ac:dyDescent="0.2">
      <c r="A997" s="1"/>
      <c r="B997" s="3"/>
      <c r="C997" s="3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 x14ac:dyDescent="0.2">
      <c r="A998" s="1"/>
      <c r="B998" s="3"/>
      <c r="C998" s="3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 x14ac:dyDescent="0.2">
      <c r="A999" s="1"/>
      <c r="B999" s="3"/>
      <c r="C999" s="3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 x14ac:dyDescent="0.2">
      <c r="A1000" s="1"/>
      <c r="B1000" s="3"/>
      <c r="C1000" s="3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4.25" customHeight="1" x14ac:dyDescent="0.2">
      <c r="A1001" s="1"/>
      <c r="B1001" s="3"/>
      <c r="C1001" s="3"/>
      <c r="D1001" s="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4.25" customHeight="1" x14ac:dyDescent="0.2">
      <c r="A1002" s="1"/>
      <c r="B1002" s="3"/>
      <c r="C1002" s="3"/>
      <c r="D1002" s="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4.25" customHeight="1" x14ac:dyDescent="0.2">
      <c r="A1003" s="1"/>
      <c r="B1003" s="3"/>
      <c r="C1003" s="3"/>
      <c r="D1003" s="4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4.25" customHeight="1" x14ac:dyDescent="0.2">
      <c r="A1004" s="1"/>
      <c r="B1004" s="3"/>
      <c r="C1004" s="3"/>
      <c r="D1004" s="4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4.25" customHeight="1" x14ac:dyDescent="0.2">
      <c r="A1005" s="1"/>
      <c r="B1005" s="3"/>
      <c r="C1005" s="3"/>
      <c r="D1005" s="4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</sheetData>
  <mergeCells count="189">
    <mergeCell ref="W36:W37"/>
    <mergeCell ref="A80:B80"/>
    <mergeCell ref="A74:B74"/>
    <mergeCell ref="V7:V8"/>
    <mergeCell ref="W7:W8"/>
    <mergeCell ref="J26:L26"/>
    <mergeCell ref="M26:O26"/>
    <mergeCell ref="P26:R26"/>
    <mergeCell ref="S26:U26"/>
    <mergeCell ref="J12:O12"/>
    <mergeCell ref="P12:U12"/>
    <mergeCell ref="S25:U25"/>
    <mergeCell ref="J15:U15"/>
    <mergeCell ref="J16:U16"/>
    <mergeCell ref="B22:B24"/>
    <mergeCell ref="J22:L22"/>
    <mergeCell ref="M22:O22"/>
    <mergeCell ref="P22:R22"/>
    <mergeCell ref="S22:U22"/>
    <mergeCell ref="J23:L23"/>
    <mergeCell ref="M23:O23"/>
    <mergeCell ref="P23:R23"/>
    <mergeCell ref="S23:U23"/>
    <mergeCell ref="J18:O18"/>
    <mergeCell ref="A1:B4"/>
    <mergeCell ref="C1:Q3"/>
    <mergeCell ref="C4:Q4"/>
    <mergeCell ref="A7:A8"/>
    <mergeCell ref="B7:B8"/>
    <mergeCell ref="C7:C8"/>
    <mergeCell ref="D7:D8"/>
    <mergeCell ref="E7:E8"/>
    <mergeCell ref="F7:F8"/>
    <mergeCell ref="G7:I7"/>
    <mergeCell ref="J7:U7"/>
    <mergeCell ref="R1:AA1"/>
    <mergeCell ref="R2:AA2"/>
    <mergeCell ref="R3:AA3"/>
    <mergeCell ref="R4:AA4"/>
    <mergeCell ref="A5:AA5"/>
    <mergeCell ref="X7:Z7"/>
    <mergeCell ref="A9:A24"/>
    <mergeCell ref="B9:B11"/>
    <mergeCell ref="J9:O9"/>
    <mergeCell ref="J10:M10"/>
    <mergeCell ref="R10:U10"/>
    <mergeCell ref="J11:L11"/>
    <mergeCell ref="M11:O11"/>
    <mergeCell ref="P11:R11"/>
    <mergeCell ref="S11:U11"/>
    <mergeCell ref="B12:B13"/>
    <mergeCell ref="B19:B21"/>
    <mergeCell ref="J21:O21"/>
    <mergeCell ref="P21:U21"/>
    <mergeCell ref="B14:B18"/>
    <mergeCell ref="J14:O14"/>
    <mergeCell ref="P14:U14"/>
    <mergeCell ref="N10:Q10"/>
    <mergeCell ref="P9:U9"/>
    <mergeCell ref="J17:U17"/>
    <mergeCell ref="J13:M13"/>
    <mergeCell ref="P18:U18"/>
    <mergeCell ref="B42:B43"/>
    <mergeCell ref="B44:B46"/>
    <mergeCell ref="B28:B35"/>
    <mergeCell ref="B36:B39"/>
    <mergeCell ref="C36:C37"/>
    <mergeCell ref="D36:D37"/>
    <mergeCell ref="E36:E37"/>
    <mergeCell ref="F36:F37"/>
    <mergeCell ref="G36:G37"/>
    <mergeCell ref="B40:B41"/>
    <mergeCell ref="M49:O49"/>
    <mergeCell ref="P49:R49"/>
    <mergeCell ref="S49:U49"/>
    <mergeCell ref="J50:L50"/>
    <mergeCell ref="P44:U44"/>
    <mergeCell ref="J33:O33"/>
    <mergeCell ref="P33:U33"/>
    <mergeCell ref="J35:L35"/>
    <mergeCell ref="M35:O35"/>
    <mergeCell ref="P35:R35"/>
    <mergeCell ref="S35:U35"/>
    <mergeCell ref="S46:U46"/>
    <mergeCell ref="A68:B68"/>
    <mergeCell ref="A71:B71"/>
    <mergeCell ref="A64:A66"/>
    <mergeCell ref="B64:B66"/>
    <mergeCell ref="B62:B63"/>
    <mergeCell ref="P67:U67"/>
    <mergeCell ref="A42:A63"/>
    <mergeCell ref="J46:L46"/>
    <mergeCell ref="M46:O46"/>
    <mergeCell ref="P46:R46"/>
    <mergeCell ref="M47:O47"/>
    <mergeCell ref="P47:R47"/>
    <mergeCell ref="S47:U47"/>
    <mergeCell ref="J48:L48"/>
    <mergeCell ref="M48:O48"/>
    <mergeCell ref="P48:R48"/>
    <mergeCell ref="P51:R51"/>
    <mergeCell ref="S51:U51"/>
    <mergeCell ref="J52:L52"/>
    <mergeCell ref="M52:O52"/>
    <mergeCell ref="P52:R52"/>
    <mergeCell ref="S52:U52"/>
    <mergeCell ref="S48:U48"/>
    <mergeCell ref="J49:L49"/>
    <mergeCell ref="P60:R60"/>
    <mergeCell ref="S60:U60"/>
    <mergeCell ref="M50:O50"/>
    <mergeCell ref="P50:R50"/>
    <mergeCell ref="S50:U50"/>
    <mergeCell ref="J57:O57"/>
    <mergeCell ref="P57:U57"/>
    <mergeCell ref="J58:O58"/>
    <mergeCell ref="P58:U58"/>
    <mergeCell ref="J53:L53"/>
    <mergeCell ref="M53:O53"/>
    <mergeCell ref="J56:L56"/>
    <mergeCell ref="M56:O56"/>
    <mergeCell ref="P56:R56"/>
    <mergeCell ref="S56:U56"/>
    <mergeCell ref="J51:L51"/>
    <mergeCell ref="M51:O51"/>
    <mergeCell ref="A25:A41"/>
    <mergeCell ref="J19:L19"/>
    <mergeCell ref="M19:O19"/>
    <mergeCell ref="P19:R19"/>
    <mergeCell ref="S19:U19"/>
    <mergeCell ref="J20:L20"/>
    <mergeCell ref="M20:O20"/>
    <mergeCell ref="P20:R20"/>
    <mergeCell ref="S20:U20"/>
    <mergeCell ref="J25:L25"/>
    <mergeCell ref="M25:O25"/>
    <mergeCell ref="P25:R25"/>
    <mergeCell ref="J31:O31"/>
    <mergeCell ref="P31:U31"/>
    <mergeCell ref="B25:B27"/>
    <mergeCell ref="H36:H37"/>
    <mergeCell ref="I36:I37"/>
    <mergeCell ref="J43:L43"/>
    <mergeCell ref="M43:O43"/>
    <mergeCell ref="P43:R43"/>
    <mergeCell ref="S43:U43"/>
    <mergeCell ref="J44:O44"/>
    <mergeCell ref="A77:B77"/>
    <mergeCell ref="J64:U64"/>
    <mergeCell ref="J65:U65"/>
    <mergeCell ref="J66:U66"/>
    <mergeCell ref="B59:B61"/>
    <mergeCell ref="B55:B56"/>
    <mergeCell ref="B57:B58"/>
    <mergeCell ref="P53:R53"/>
    <mergeCell ref="S53:U53"/>
    <mergeCell ref="J54:L54"/>
    <mergeCell ref="M54:O54"/>
    <mergeCell ref="P54:R54"/>
    <mergeCell ref="S54:U54"/>
    <mergeCell ref="B47:B54"/>
    <mergeCell ref="J47:L47"/>
    <mergeCell ref="J59:O59"/>
    <mergeCell ref="P59:U59"/>
    <mergeCell ref="J60:L60"/>
    <mergeCell ref="M60:O60"/>
    <mergeCell ref="N13:Q13"/>
    <mergeCell ref="R13:U13"/>
    <mergeCell ref="J29:U29"/>
    <mergeCell ref="J62:U62"/>
    <mergeCell ref="J63:O63"/>
    <mergeCell ref="P63:U63"/>
    <mergeCell ref="J45:U45"/>
    <mergeCell ref="AA36:AA37"/>
    <mergeCell ref="J27:U27"/>
    <mergeCell ref="J36:U37"/>
    <mergeCell ref="J38:U38"/>
    <mergeCell ref="J39:U39"/>
    <mergeCell ref="J41:U41"/>
    <mergeCell ref="V36:V37"/>
    <mergeCell ref="X36:X37"/>
    <mergeCell ref="Y36:Y37"/>
    <mergeCell ref="Z36:Z37"/>
    <mergeCell ref="J30:O30"/>
    <mergeCell ref="P30:U30"/>
    <mergeCell ref="J42:L42"/>
    <mergeCell ref="M42:O42"/>
    <mergeCell ref="P42:R42"/>
    <mergeCell ref="S42:U42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  <ignoredErrors>
    <ignoredError sqref="V5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2024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 LUCIA GARCIA</dc:creator>
  <cp:lastModifiedBy>ANDRES LAMPREA ARROYO</cp:lastModifiedBy>
  <dcterms:created xsi:type="dcterms:W3CDTF">2024-03-22T14:02:44Z</dcterms:created>
  <dcterms:modified xsi:type="dcterms:W3CDTF">2025-03-25T14:30:13Z</dcterms:modified>
</cp:coreProperties>
</file>