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AMPREA.INFIBAGUE\Documents\2025\SIG\Indicadores\INDICADORES DE GESTIÓN 2025 - 2026 lucia\Seguimiento y Cierre 2025\"/>
    </mc:Choice>
  </mc:AlternateContent>
  <bookViews>
    <workbookView xWindow="0" yWindow="0" windowWidth="28800" windowHeight="12300" firstSheet="5" activeTab="7"/>
  </bookViews>
  <sheets>
    <sheet name="RESPUESTA DE ORDENES 2025" sheetId="11" r:id="rId1"/>
    <sheet name="EFICIENCIA ENERGETICA " sheetId="6" r:id="rId2"/>
    <sheet name="INTERVENCION DE PARQUES Y ZV" sheetId="10" r:id="rId3"/>
    <sheet name="AMPLIACION DE COBERTURA 2025" sheetId="1" r:id="rId4"/>
    <sheet name="MANTENIMIENTO DE PLAZAS DE MERC" sheetId="7" r:id="rId5"/>
    <sheet name="OCUPACION PTOS PLAZAS MERCADO" sheetId="2" r:id="rId6"/>
    <sheet name="RESPUESTA ORDENES DE SERV CVAP" sheetId="9" r:id="rId7"/>
    <sheet name="MANTENIMIENTO RELLENO SANITARIO" sheetId="4" r:id="rId8"/>
    <sheet name="Hoja1" sheetId="8"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1" l="1"/>
  <c r="C24" i="1"/>
  <c r="D34" i="9"/>
  <c r="D33" i="9"/>
  <c r="D31" i="9"/>
  <c r="D30" i="9"/>
  <c r="D29" i="9"/>
  <c r="O27" i="2" l="1"/>
  <c r="D27" i="4"/>
  <c r="D26" i="4"/>
  <c r="D27" i="2"/>
  <c r="C37" i="7"/>
  <c r="C36" i="7"/>
  <c r="C35" i="7"/>
  <c r="C34" i="7"/>
  <c r="C28" i="7"/>
  <c r="D33" i="7" l="1"/>
  <c r="D34" i="7"/>
  <c r="D35" i="7"/>
  <c r="D36" i="7"/>
  <c r="D37" i="7"/>
  <c r="D25" i="1"/>
  <c r="D25" i="10"/>
  <c r="D34" i="11"/>
  <c r="D33" i="11"/>
  <c r="D32" i="11"/>
  <c r="D31" i="11"/>
  <c r="D30" i="11"/>
  <c r="D26" i="2"/>
  <c r="C32" i="7" l="1"/>
  <c r="C31" i="7"/>
  <c r="C29" i="7"/>
  <c r="C30" i="7"/>
  <c r="C26" i="7"/>
  <c r="C27" i="7"/>
  <c r="I5" i="8" l="1"/>
  <c r="H5" i="8"/>
  <c r="G5" i="8"/>
  <c r="F5" i="8"/>
  <c r="D28" i="11"/>
  <c r="D29" i="11" l="1"/>
  <c r="D27" i="11"/>
  <c r="D26" i="11"/>
  <c r="D25" i="11"/>
  <c r="D24" i="11" l="1"/>
  <c r="D23" i="11"/>
  <c r="D24" i="1" l="1"/>
  <c r="C24" i="4" l="1"/>
  <c r="D24" i="10"/>
  <c r="D23" i="6"/>
  <c r="D25" i="4" l="1"/>
  <c r="D24" i="4"/>
  <c r="D32" i="9" l="1"/>
  <c r="D28" i="9"/>
  <c r="D27" i="9"/>
  <c r="D26" i="9"/>
  <c r="D25" i="9"/>
  <c r="D24" i="9"/>
  <c r="D23" i="9"/>
  <c r="D32" i="7" l="1"/>
  <c r="D31" i="7"/>
  <c r="D30" i="7"/>
  <c r="D29" i="7"/>
  <c r="D28" i="7"/>
  <c r="D27" i="7"/>
  <c r="D26" i="7" l="1"/>
</calcChain>
</file>

<file path=xl/comments1.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I6" authorId="0" shapeId="0">
      <text>
        <r>
          <rPr>
            <sz val="9"/>
            <color indexed="81"/>
            <rFont val="Tahoma"/>
            <family val="2"/>
          </rPr>
          <t xml:space="preserve">Seleccionar si el indicador es de EFICACIA, EFICIENCIA O EFECTIVIDAD
</t>
        </r>
      </text>
    </comment>
    <comment ref="B7" authorId="1" shapeId="0">
      <text>
        <r>
          <rPr>
            <sz val="10"/>
            <color indexed="81"/>
            <rFont val="Tahoma"/>
            <family val="2"/>
          </rPr>
          <t>Corresponde al nombre a o la expresión que identifica el indicador</t>
        </r>
      </text>
    </comment>
    <comment ref="I7" authorId="0" shapeId="0">
      <text>
        <r>
          <rPr>
            <sz val="9"/>
            <color indexed="81"/>
            <rFont val="Tahoma"/>
            <family val="2"/>
          </rPr>
          <t xml:space="preserve">Definir si el indicador hace parte del Tablero General de Indicadores del SIG o es un indicador de manejo interno del proceso
</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H11"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2"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3" authorId="1" shapeId="0">
      <text>
        <r>
          <rPr>
            <sz val="10"/>
            <color indexed="81"/>
            <rFont val="Tahoma"/>
            <family val="2"/>
          </rPr>
          <t>Responsable de obtener la medición del indicador.
Se debe colocar el CARGO.</t>
        </r>
      </text>
    </comment>
    <comment ref="H13"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2" authorId="0" shapeId="0">
      <text>
        <r>
          <rPr>
            <sz val="9"/>
            <color indexed="81"/>
            <rFont val="Tahoma"/>
            <family val="2"/>
          </rPr>
          <t xml:space="preserve">Fecha en la que se realiza la medición del indicador
</t>
        </r>
      </text>
    </comment>
    <comment ref="B22" authorId="0" shapeId="0">
      <text>
        <r>
          <rPr>
            <sz val="9"/>
            <color indexed="81"/>
            <rFont val="Tahoma"/>
            <family val="2"/>
          </rPr>
          <t xml:space="preserve">Meta establecida para el indicador, en el periodo objeto de seguuimiento
</t>
        </r>
      </text>
    </comment>
    <comment ref="C22" authorId="0" shapeId="0">
      <text>
        <r>
          <rPr>
            <sz val="8"/>
            <color indexed="81"/>
            <rFont val="Tahoma"/>
            <family val="2"/>
          </rPr>
          <t>Cálculo del indicador, para el periodo objeto de seguimiento.
Recuerde que debe sombrear esta casilla de acuerdo con las convenciones del Rango de Evaluación.</t>
        </r>
      </text>
    </comment>
    <comment ref="D22" authorId="0" shapeId="0">
      <text>
        <r>
          <rPr>
            <sz val="9"/>
            <color indexed="81"/>
            <rFont val="Tahoma"/>
            <family val="2"/>
          </rPr>
          <t xml:space="preserve">% de cumplimiento del indicador, teniendo en cuenta la meta y el resultado obtenido de la medición del indicador
</t>
        </r>
      </text>
    </comment>
    <comment ref="E22" authorId="0" shapeId="0">
      <text>
        <r>
          <rPr>
            <sz val="9"/>
            <color indexed="81"/>
            <rFont val="Tahoma"/>
            <family val="2"/>
          </rPr>
          <t xml:space="preserve">Realizar las anotaciones que se consideren importantes frente al resultado obtenido
</t>
        </r>
      </text>
    </comment>
    <comment ref="G22"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2" authorId="0" shapeId="0">
      <text>
        <r>
          <rPr>
            <sz val="9"/>
            <color indexed="81"/>
            <rFont val="Tahoma"/>
            <family val="2"/>
          </rPr>
          <t xml:space="preserve">Cargo del responsable o responsables de implementar las acciones propuestas.
</t>
        </r>
      </text>
    </comment>
    <comment ref="J22" authorId="0" shapeId="0">
      <text>
        <r>
          <rPr>
            <sz val="9"/>
            <color indexed="81"/>
            <rFont val="Tahoma"/>
            <family val="2"/>
          </rPr>
          <t xml:space="preserve">Fecha o plazo establecido para la implementación de las acciones propuestas
</t>
        </r>
      </text>
    </comment>
  </commentList>
</comments>
</file>

<file path=xl/comments2.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I6" authorId="0" shapeId="0">
      <text>
        <r>
          <rPr>
            <sz val="9"/>
            <color indexed="81"/>
            <rFont val="Tahoma"/>
            <family val="2"/>
          </rPr>
          <t xml:space="preserve">Seleccionar si el indicador es de EFICACIA, EFICIENCIA O EFECTIVIDAD
</t>
        </r>
      </text>
    </comment>
    <comment ref="B7" authorId="1" shapeId="0">
      <text>
        <r>
          <rPr>
            <sz val="10"/>
            <color indexed="81"/>
            <rFont val="Tahoma"/>
            <family val="2"/>
          </rPr>
          <t>Corresponde al nombre a o la expresión que identifica el indicador</t>
        </r>
      </text>
    </comment>
    <comment ref="I7" authorId="0" shapeId="0">
      <text>
        <r>
          <rPr>
            <sz val="9"/>
            <color indexed="81"/>
            <rFont val="Tahoma"/>
            <family val="2"/>
          </rPr>
          <t xml:space="preserve">Definir si el indicador hace parte del Tablero General de Indicadores del SIG o es un indicador de manejo interno del proceso
</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H11"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2"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3" authorId="1" shapeId="0">
      <text>
        <r>
          <rPr>
            <sz val="10"/>
            <color indexed="81"/>
            <rFont val="Tahoma"/>
            <family val="2"/>
          </rPr>
          <t>Responsable de obtener la medición del indicador.
Se debe colocar el CARGO.</t>
        </r>
      </text>
    </comment>
    <comment ref="H13"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2" authorId="0" shapeId="0">
      <text>
        <r>
          <rPr>
            <sz val="9"/>
            <color indexed="81"/>
            <rFont val="Tahoma"/>
            <family val="2"/>
          </rPr>
          <t xml:space="preserve">Fecha en la que se realiza la medición del indicador
</t>
        </r>
      </text>
    </comment>
    <comment ref="B22" authorId="0" shapeId="0">
      <text>
        <r>
          <rPr>
            <sz val="9"/>
            <color indexed="81"/>
            <rFont val="Tahoma"/>
            <family val="2"/>
          </rPr>
          <t xml:space="preserve">Meta establecida para el indicador, en el periodo objeto de seguuimiento
</t>
        </r>
      </text>
    </comment>
    <comment ref="C22" authorId="0" shapeId="0">
      <text>
        <r>
          <rPr>
            <sz val="8"/>
            <color indexed="81"/>
            <rFont val="Tahoma"/>
            <family val="2"/>
          </rPr>
          <t>Cálculo del indicador, para el periodo objeto de seguimiento.
Recuerde que debe sombrear esta casilla de acuerdo con las convenciones del Rango de Evaluación.</t>
        </r>
      </text>
    </comment>
    <comment ref="D22" authorId="0" shapeId="0">
      <text>
        <r>
          <rPr>
            <sz val="9"/>
            <color indexed="81"/>
            <rFont val="Tahoma"/>
            <family val="2"/>
          </rPr>
          <t xml:space="preserve">% de cumplimiento del indicador, teniendo en cuenta la meta y el resultado obtenido de la medición del indicador
</t>
        </r>
      </text>
    </comment>
    <comment ref="E22" authorId="0" shapeId="0">
      <text>
        <r>
          <rPr>
            <sz val="9"/>
            <color indexed="81"/>
            <rFont val="Tahoma"/>
            <family val="2"/>
          </rPr>
          <t xml:space="preserve">Realizar las anotaciones que se consideren importantes frente al resultado obtenido
</t>
        </r>
      </text>
    </comment>
    <comment ref="G22"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2" authorId="0" shapeId="0">
      <text>
        <r>
          <rPr>
            <sz val="9"/>
            <color indexed="81"/>
            <rFont val="Tahoma"/>
            <family val="2"/>
          </rPr>
          <t xml:space="preserve">Cargo del responsable o responsables de implementar las acciones propuestas.
</t>
        </r>
      </text>
    </comment>
    <comment ref="J22" authorId="0" shapeId="0">
      <text>
        <r>
          <rPr>
            <sz val="9"/>
            <color indexed="81"/>
            <rFont val="Tahoma"/>
            <family val="2"/>
          </rPr>
          <t xml:space="preserve">Fecha o plazo establecido para la implementación de las acciones propuestas
</t>
        </r>
      </text>
    </comment>
  </commentList>
</comments>
</file>

<file path=xl/comments3.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4.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3"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comments5.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8"/>
            <color indexed="81"/>
            <rFont val="Tahoma"/>
            <family val="2"/>
          </rPr>
          <t xml:space="preserve">
</t>
        </r>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5" authorId="0" shapeId="0">
      <text>
        <r>
          <rPr>
            <sz val="9"/>
            <color indexed="81"/>
            <rFont val="Tahoma"/>
            <family val="2"/>
          </rPr>
          <t xml:space="preserve">Fecha en la que se realiza la medición del indicador
</t>
        </r>
      </text>
    </comment>
    <comment ref="B25" authorId="0" shapeId="0">
      <text>
        <r>
          <rPr>
            <sz val="9"/>
            <color indexed="81"/>
            <rFont val="Tahoma"/>
            <family val="2"/>
          </rPr>
          <t xml:space="preserve">Meta establecida para el indicador, en el periodo objeto de seguuimiento
</t>
        </r>
      </text>
    </comment>
    <comment ref="C25" authorId="0" shapeId="0">
      <text>
        <r>
          <rPr>
            <sz val="8"/>
            <color indexed="81"/>
            <rFont val="Tahoma"/>
            <family val="2"/>
          </rPr>
          <t>Cálculo del indicador, para el periodo objeto de seguimiento.
Recuerde que debe sombrear esta casilla de acuerdo con las convenciones del Rango de Evaluación.</t>
        </r>
      </text>
    </comment>
    <comment ref="D25" authorId="0" shapeId="0">
      <text>
        <r>
          <rPr>
            <sz val="9"/>
            <color indexed="81"/>
            <rFont val="Tahoma"/>
            <family val="2"/>
          </rPr>
          <t xml:space="preserve">% de cumplimiento del indicador, teniendo en cuenta la meta y el resultado obtenido de la medición del indicador
</t>
        </r>
      </text>
    </comment>
    <comment ref="E25" authorId="0" shapeId="0">
      <text>
        <r>
          <rPr>
            <sz val="9"/>
            <color indexed="81"/>
            <rFont val="Tahoma"/>
            <family val="2"/>
          </rPr>
          <t xml:space="preserve">Realizar las anotaciones que se consideren importantes frente al resultado obtenido
</t>
        </r>
      </text>
    </comment>
    <comment ref="G25"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5" authorId="0" shapeId="0">
      <text>
        <r>
          <rPr>
            <sz val="9"/>
            <color indexed="81"/>
            <rFont val="Tahoma"/>
            <family val="2"/>
          </rPr>
          <t xml:space="preserve">Cargo del responsable o responsables de implementar las acciones propuestas.
</t>
        </r>
      </text>
    </comment>
    <comment ref="J25" authorId="0" shapeId="0">
      <text>
        <r>
          <rPr>
            <sz val="9"/>
            <color indexed="81"/>
            <rFont val="Tahoma"/>
            <family val="2"/>
          </rPr>
          <t xml:space="preserve">Fecha o plazo establecido para la implementación de las acciones propuestas
</t>
        </r>
      </text>
    </comment>
  </commentList>
</comments>
</file>

<file path=xl/comments6.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8"/>
            <color indexed="81"/>
            <rFont val="Tahoma"/>
            <family val="2"/>
          </rPr>
          <t xml:space="preserve">
</t>
        </r>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5" authorId="0" shapeId="0">
      <text>
        <r>
          <rPr>
            <sz val="9"/>
            <color indexed="81"/>
            <rFont val="Tahoma"/>
            <family val="2"/>
          </rPr>
          <t xml:space="preserve">Fecha en la que se realiza la medición del indicador
</t>
        </r>
      </text>
    </comment>
    <comment ref="B25" authorId="0" shapeId="0">
      <text>
        <r>
          <rPr>
            <sz val="9"/>
            <color indexed="81"/>
            <rFont val="Tahoma"/>
            <family val="2"/>
          </rPr>
          <t xml:space="preserve">Meta establecida para el indicador, en el periodo objeto de seguuimiento
</t>
        </r>
      </text>
    </comment>
    <comment ref="C25" authorId="0" shapeId="0">
      <text>
        <r>
          <rPr>
            <sz val="8"/>
            <color indexed="81"/>
            <rFont val="Tahoma"/>
            <family val="2"/>
          </rPr>
          <t>Cálculo del indicador, para el periodo objeto de seguimiento.
Recuerde que debe sombrear esta casilla de acuerdo con las convenciones del Rango de Evaluación.</t>
        </r>
      </text>
    </comment>
    <comment ref="D25" authorId="0" shapeId="0">
      <text>
        <r>
          <rPr>
            <sz val="9"/>
            <color indexed="81"/>
            <rFont val="Tahoma"/>
            <family val="2"/>
          </rPr>
          <t xml:space="preserve">% de cumplimiento del indicador, teniendo en cuenta la meta y el resultado obtenido de la medición del indicador
</t>
        </r>
      </text>
    </comment>
    <comment ref="E25" authorId="0" shapeId="0">
      <text>
        <r>
          <rPr>
            <sz val="9"/>
            <color indexed="81"/>
            <rFont val="Tahoma"/>
            <family val="2"/>
          </rPr>
          <t xml:space="preserve">Realizar las anotaciones que se consideren importantes frente al resultado obtenido
</t>
        </r>
      </text>
    </comment>
    <comment ref="G25"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5" authorId="0" shapeId="0">
      <text>
        <r>
          <rPr>
            <sz val="9"/>
            <color indexed="81"/>
            <rFont val="Tahoma"/>
            <family val="2"/>
          </rPr>
          <t xml:space="preserve">Cargo del responsable o responsables de implementar las acciones propuestas.
</t>
        </r>
      </text>
    </comment>
    <comment ref="J25" authorId="0" shapeId="0">
      <text>
        <r>
          <rPr>
            <sz val="9"/>
            <color indexed="81"/>
            <rFont val="Tahoma"/>
            <family val="2"/>
          </rPr>
          <t xml:space="preserve">Fecha o plazo establecido para la implementación de las acciones propuestas
</t>
        </r>
      </text>
    </comment>
  </commentList>
</comments>
</file>

<file path=xl/comments7.xml><?xml version="1.0" encoding="utf-8"?>
<comments xmlns="http://schemas.openxmlformats.org/spreadsheetml/2006/main">
  <authors>
    <author>Liliana Lamprea</author>
    <author>PwC</author>
  </authors>
  <commentList>
    <comment ref="B6" authorId="0" shapeId="0">
      <text>
        <r>
          <rPr>
            <sz val="9"/>
            <color indexed="81"/>
            <rFont val="Tahoma"/>
            <family val="2"/>
          </rPr>
          <t xml:space="preserve">Nombre del proceso al que pertenece el indicador
</t>
        </r>
      </text>
    </comment>
    <comment ref="I6" authorId="0" shapeId="0">
      <text>
        <r>
          <rPr>
            <sz val="9"/>
            <color indexed="81"/>
            <rFont val="Tahoma"/>
            <family val="2"/>
          </rPr>
          <t xml:space="preserve">Seleccionar si el indicador es de EFICACIA, EFICIENCIA O EFECTIVIDAD
</t>
        </r>
      </text>
    </comment>
    <comment ref="B7" authorId="1" shapeId="0">
      <text>
        <r>
          <rPr>
            <sz val="10"/>
            <color indexed="81"/>
            <rFont val="Tahoma"/>
            <family val="2"/>
          </rPr>
          <t>Corresponde al nombre a o la expresión que identifica el indicador</t>
        </r>
      </text>
    </comment>
    <comment ref="I7" authorId="0" shapeId="0">
      <text>
        <r>
          <rPr>
            <sz val="9"/>
            <color indexed="81"/>
            <rFont val="Tahoma"/>
            <family val="2"/>
          </rPr>
          <t xml:space="preserve">Definir si el indicador hace parte del Tablero General de Indicadores del SIG o es un indicador de manejo interno del proceso
</t>
        </r>
      </text>
    </comment>
    <comment ref="B9"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9"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0"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0"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1" authorId="1" shapeId="0">
      <text>
        <r>
          <rPr>
            <sz val="9"/>
            <color indexed="81"/>
            <rFont val="Tahoma"/>
            <family val="2"/>
          </rPr>
          <t>Defina la fórmula  que se debe utilizar para la medición del indicador, teniendo en cuenta la definición de las variables, realizada en la parte superior.</t>
        </r>
      </text>
    </comment>
    <comment ref="H11"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B12" authorId="1" shapeId="0">
      <text>
        <r>
          <rPr>
            <sz val="10"/>
            <color indexed="81"/>
            <rFont val="Tahoma"/>
            <family val="2"/>
          </rPr>
          <t>Cuáles entidades externas o dependencias del Instituto son las encargadas del procesamiento y divulgación de la información insumo para el cálculo del indicador?</t>
        </r>
      </text>
    </comment>
    <comment ref="H12"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3" authorId="1" shapeId="0">
      <text>
        <r>
          <rPr>
            <sz val="10"/>
            <color indexed="81"/>
            <rFont val="Tahoma"/>
            <family val="2"/>
          </rPr>
          <t>Responsable de obtener la medición del indicador.
Se debe colocar el CARGO.</t>
        </r>
      </text>
    </comment>
    <comment ref="H13"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4" authorId="1" shapeId="0">
      <text>
        <r>
          <rPr>
            <sz val="8"/>
            <color indexed="81"/>
            <rFont val="Tahoma"/>
            <family val="2"/>
          </rPr>
          <t>Medición, comportamiento o estimación del indicador al inicio del periodo de medición. Generalmente corresponde al valor obtenido en el año anterior.</t>
        </r>
      </text>
    </comment>
    <comment ref="F14" authorId="1" shapeId="0">
      <text>
        <r>
          <rPr>
            <sz val="8"/>
            <color indexed="81"/>
            <rFont val="Tahoma"/>
            <family val="2"/>
          </rPr>
          <t>Objetivo propuesto para el indicador, para indicadores estratégicos debe involucrar meta anual según Plan Indicativo</t>
        </r>
      </text>
    </comment>
    <comment ref="G14"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2" authorId="0" shapeId="0">
      <text>
        <r>
          <rPr>
            <sz val="9"/>
            <color indexed="81"/>
            <rFont val="Tahoma"/>
            <family val="2"/>
          </rPr>
          <t xml:space="preserve">Fecha en la que se realiza la medición del indicador
</t>
        </r>
      </text>
    </comment>
    <comment ref="B22" authorId="0" shapeId="0">
      <text>
        <r>
          <rPr>
            <sz val="9"/>
            <color indexed="81"/>
            <rFont val="Tahoma"/>
            <family val="2"/>
          </rPr>
          <t xml:space="preserve">Meta establecida para el indicador, en el periodo objeto de seguuimiento
</t>
        </r>
      </text>
    </comment>
    <comment ref="C22" authorId="0" shapeId="0">
      <text>
        <r>
          <rPr>
            <sz val="8"/>
            <color indexed="81"/>
            <rFont val="Tahoma"/>
            <family val="2"/>
          </rPr>
          <t>Cálculo del indicador, para el periodo objeto de seguimiento.
Recuerde que debe sombrear esta casilla de acuerdo con las convenciones del Rango de Evaluación.</t>
        </r>
      </text>
    </comment>
    <comment ref="D22" authorId="0" shapeId="0">
      <text>
        <r>
          <rPr>
            <sz val="9"/>
            <color indexed="81"/>
            <rFont val="Tahoma"/>
            <family val="2"/>
          </rPr>
          <t xml:space="preserve">% de cumplimiento del indicador, teniendo en cuenta la meta y el resultado obtenido de la medición del indicador
</t>
        </r>
      </text>
    </comment>
    <comment ref="E22" authorId="0" shapeId="0">
      <text>
        <r>
          <rPr>
            <sz val="9"/>
            <color indexed="81"/>
            <rFont val="Tahoma"/>
            <family val="2"/>
          </rPr>
          <t xml:space="preserve">Realizar las anotaciones que se consideren importantes frente al resultado obtenido
</t>
        </r>
      </text>
    </comment>
    <comment ref="G22"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2" authorId="0" shapeId="0">
      <text>
        <r>
          <rPr>
            <sz val="9"/>
            <color indexed="81"/>
            <rFont val="Tahoma"/>
            <family val="2"/>
          </rPr>
          <t xml:space="preserve">Cargo del responsable o responsables de implementar las acciones propuestas.
</t>
        </r>
      </text>
    </comment>
    <comment ref="J22" authorId="0" shapeId="0">
      <text>
        <r>
          <rPr>
            <sz val="9"/>
            <color indexed="81"/>
            <rFont val="Tahoma"/>
            <family val="2"/>
          </rPr>
          <t xml:space="preserve">Fecha o plazo establecido para la implementación de las acciones propuestas
</t>
        </r>
      </text>
    </comment>
  </commentList>
</comments>
</file>

<file path=xl/comments8.xml><?xml version="1.0" encoding="utf-8"?>
<comments xmlns="http://schemas.openxmlformats.org/spreadsheetml/2006/main">
  <authors>
    <author>Liliana Lamprea</author>
    <author>PwC</author>
  </authors>
  <commentList>
    <comment ref="B7" authorId="0" shapeId="0">
      <text>
        <r>
          <rPr>
            <sz val="9"/>
            <color indexed="81"/>
            <rFont val="Tahoma"/>
            <family val="2"/>
          </rPr>
          <t xml:space="preserve">Nombre del proceso al que pertenece el indicador
</t>
        </r>
      </text>
    </comment>
    <comment ref="I7" authorId="0" shapeId="0">
      <text>
        <r>
          <rPr>
            <sz val="9"/>
            <color indexed="81"/>
            <rFont val="Tahoma"/>
            <family val="2"/>
          </rPr>
          <t xml:space="preserve">Seleccionar si el indicador es de EFICACIA, EFICIENCIA O EFECTIVIDAD
</t>
        </r>
      </text>
    </comment>
    <comment ref="B8" authorId="1" shapeId="0">
      <text>
        <r>
          <rPr>
            <sz val="10"/>
            <color indexed="81"/>
            <rFont val="Tahoma"/>
            <family val="2"/>
          </rPr>
          <t>Corresponde al nombre a o la expresión que identifica el indicador</t>
        </r>
      </text>
    </comment>
    <comment ref="I8" authorId="0" shapeId="0">
      <text>
        <r>
          <rPr>
            <sz val="9"/>
            <color indexed="81"/>
            <rFont val="Tahoma"/>
            <family val="2"/>
          </rPr>
          <t xml:space="preserve">Definir si el indicador hace parte del Tablero General de Indicadores del SIG o es un indicador de manejo interno del proceso
</t>
        </r>
      </text>
    </comment>
    <comment ref="B10" authorId="1" shapeId="0">
      <text>
        <r>
          <rPr>
            <b/>
            <sz val="8"/>
            <color indexed="81"/>
            <rFont val="Tahoma"/>
            <family val="2"/>
          </rPr>
          <t>Se debe tener en cuenta los siguientes aspectos:</t>
        </r>
        <r>
          <rPr>
            <sz val="8"/>
            <color indexed="81"/>
            <rFont val="Tahoma"/>
            <family val="2"/>
          </rPr>
          <t xml:space="preserve">
</t>
        </r>
        <r>
          <rPr>
            <sz val="10"/>
            <color indexed="81"/>
            <rFont val="Tahoma"/>
            <family val="2"/>
          </rPr>
          <t>Qué se espera obtener del indicador?
Cuál es su finalidad?
Qué busca medir? 
Qué uso se espera dar?</t>
        </r>
        <r>
          <rPr>
            <sz val="8"/>
            <color indexed="81"/>
            <rFont val="Tahoma"/>
            <family val="2"/>
          </rPr>
          <t xml:space="preserve">
</t>
        </r>
      </text>
    </comment>
    <comment ref="H10" authorId="1" shapeId="0">
      <text>
        <r>
          <rPr>
            <sz val="10"/>
            <color indexed="81"/>
            <rFont val="Tahoma"/>
            <family val="2"/>
          </rPr>
          <t>Permite determinar si el indicador está asociado con el objetivo del procesos y cuál es la intención de su medición?</t>
        </r>
        <r>
          <rPr>
            <sz val="8"/>
            <color indexed="81"/>
            <rFont val="Tahoma"/>
            <family val="2"/>
          </rPr>
          <t xml:space="preserve">
</t>
        </r>
      </text>
    </comment>
    <comment ref="B11" authorId="1" shapeId="0">
      <text>
        <r>
          <rPr>
            <sz val="8"/>
            <color indexed="81"/>
            <rFont val="Tahoma"/>
            <family val="2"/>
          </rPr>
          <t xml:space="preserve">
</t>
        </r>
        <r>
          <rPr>
            <sz val="10"/>
            <color indexed="81"/>
            <rFont val="Tahoma"/>
            <family val="2"/>
          </rPr>
          <t>Cómo se mide el indicador?
Cómo de expresa el indicador?
Esta puede ser:  porcentaje, razón, etc.</t>
        </r>
        <r>
          <rPr>
            <sz val="8"/>
            <color indexed="81"/>
            <rFont val="Tahoma"/>
            <family val="2"/>
          </rPr>
          <t xml:space="preserve">
</t>
        </r>
      </text>
    </comment>
    <comment ref="H11" authorId="1" shapeId="0">
      <text>
        <r>
          <rPr>
            <sz val="10"/>
            <color indexed="81"/>
            <rFont val="Tahoma"/>
            <family val="2"/>
          </rPr>
          <t xml:space="preserve">Cuáles son las variables que componen el indicador?
Realice la definición de cada una de estas variables </t>
        </r>
        <r>
          <rPr>
            <sz val="8"/>
            <color indexed="81"/>
            <rFont val="Tahoma"/>
            <family val="2"/>
          </rPr>
          <t xml:space="preserve">
</t>
        </r>
      </text>
    </comment>
    <comment ref="B12" authorId="1" shapeId="0">
      <text>
        <r>
          <rPr>
            <sz val="9"/>
            <color indexed="81"/>
            <rFont val="Tahoma"/>
            <family val="2"/>
          </rPr>
          <t>Defina la fórmula  que se debe utilizar para la medición del indicador, teniendo en cuenta la definición de las variables, realizada en la parte superior.</t>
        </r>
      </text>
    </comment>
    <comment ref="H12" authorId="1" shapeId="0">
      <text>
        <r>
          <rPr>
            <sz val="8"/>
            <color indexed="81"/>
            <rFont val="Tahoma"/>
            <family val="2"/>
          </rPr>
          <t xml:space="preserve">
</t>
        </r>
        <r>
          <rPr>
            <sz val="10"/>
            <color indexed="81"/>
            <rFont val="Tahoma"/>
            <family val="2"/>
          </rPr>
          <t>Cuál es la metodología de recolección y procesamiento de las variables y del indicador calculado?
Los datos cómo están presentados?, Cuál es su desagregación?
Qué aspectos deben ser tenidos en cuenta para su análisis?
Contra qué información puede ser comparado los resultados del indicador?</t>
        </r>
        <r>
          <rPr>
            <sz val="8"/>
            <color indexed="81"/>
            <rFont val="Tahoma"/>
            <family val="2"/>
          </rPr>
          <t xml:space="preserve">
</t>
        </r>
      </text>
    </comment>
    <comment ref="H13" authorId="1" shapeId="0">
      <text>
        <r>
          <rPr>
            <sz val="10"/>
            <color indexed="81"/>
            <rFont val="Tahoma"/>
            <family val="2"/>
          </rPr>
          <t>Cada cuánto tiempo debe ser calculado el indicador?
Con qué frecuencia?.
Esta puede ser:  anual, trimestral, mensual, diaria, etc.</t>
        </r>
        <r>
          <rPr>
            <sz val="8"/>
            <color indexed="81"/>
            <rFont val="Tahoma"/>
            <family val="2"/>
          </rPr>
          <t xml:space="preserve">
</t>
        </r>
      </text>
    </comment>
    <comment ref="B14" authorId="1" shapeId="0">
      <text>
        <r>
          <rPr>
            <sz val="8"/>
            <color indexed="81"/>
            <rFont val="Tahoma"/>
            <family val="2"/>
          </rPr>
          <t xml:space="preserve">
</t>
        </r>
        <r>
          <rPr>
            <sz val="10"/>
            <color indexed="81"/>
            <rFont val="Tahoma"/>
            <family val="2"/>
          </rPr>
          <t>Responsable de obtener la medición del indicador.
Se debe colocar el CARGO.</t>
        </r>
      </text>
    </comment>
    <comment ref="H14" authorId="1" shapeId="0">
      <text>
        <r>
          <rPr>
            <sz val="10"/>
            <color indexed="81"/>
            <rFont val="Tahoma"/>
            <family val="2"/>
          </rPr>
          <t>Responsable del seguimiento, validación de resultados y definición de planes de acción sobre el indicador. Se debe colocar el CARGO.
Está definido en el SIG que este rol le corresponde al Responsable del proceso.</t>
        </r>
      </text>
    </comment>
    <comment ref="B15" authorId="1" shapeId="0">
      <text>
        <r>
          <rPr>
            <sz val="8"/>
            <color indexed="81"/>
            <rFont val="Tahoma"/>
            <family val="2"/>
          </rPr>
          <t>Medición, comportamiento o estimación del indicador al inicio del periodo de medición. Generalmente corresponde al valor obtenido en el año anterior.</t>
        </r>
      </text>
    </comment>
    <comment ref="F15" authorId="1" shapeId="0">
      <text>
        <r>
          <rPr>
            <sz val="8"/>
            <color indexed="81"/>
            <rFont val="Tahoma"/>
            <family val="2"/>
          </rPr>
          <t>Objetivo propuesto para el indicador, para indicadores estratégicos debe involucrar meta anual según Plan Indicativo</t>
        </r>
      </text>
    </comment>
    <comment ref="G15" authorId="0" shapeId="0">
      <text>
        <r>
          <rPr>
            <sz val="8"/>
            <color indexed="81"/>
            <rFont val="Tahoma"/>
            <family val="2"/>
          </rPr>
          <t xml:space="preserve">Permite definir la escala en la cual se valorará el incumplimiento del indicador de acuerdo con la meta definida, se recomienda utilizar 
BUENO (COLOR VERDE) 
REGULAR ( COLOR AMARILLO) Y 
MALO (COLOR ROJO). 
EJEMPLO: Para un indicador de satisfaccion del cliente, la meta puede estar definida en un 90%. Los rangos de evaluacion pueden ser: Bueno superior al 80%, regular entre el 60% y el 79% y malo menor del 60%.
</t>
        </r>
      </text>
    </comment>
    <comment ref="A23" authorId="0" shapeId="0">
      <text>
        <r>
          <rPr>
            <sz val="9"/>
            <color indexed="81"/>
            <rFont val="Tahoma"/>
            <family val="2"/>
          </rPr>
          <t xml:space="preserve">Fecha en la que se realiza la medición del indicador
</t>
        </r>
      </text>
    </comment>
    <comment ref="B23" authorId="0" shapeId="0">
      <text>
        <r>
          <rPr>
            <sz val="9"/>
            <color indexed="81"/>
            <rFont val="Tahoma"/>
            <family val="2"/>
          </rPr>
          <t xml:space="preserve">Meta establecida para el indicador, en el periodo objeto de seguuimiento
</t>
        </r>
      </text>
    </comment>
    <comment ref="C23" authorId="0" shapeId="0">
      <text>
        <r>
          <rPr>
            <sz val="8"/>
            <color indexed="81"/>
            <rFont val="Tahoma"/>
            <family val="2"/>
          </rPr>
          <t>Cálculo del indicador, para el periodo objeto de seguimiento.
Recuerde que debe sombrear esta casilla de acuerdo con las convenciones del Rango de Evaluación.</t>
        </r>
      </text>
    </comment>
    <comment ref="D23" authorId="0" shapeId="0">
      <text>
        <r>
          <rPr>
            <sz val="9"/>
            <color indexed="81"/>
            <rFont val="Tahoma"/>
            <family val="2"/>
          </rPr>
          <t xml:space="preserve">% de cumplimiento del indicador, teniendo en cuenta la meta y el resultado obtenido de la medición del indicador
</t>
        </r>
      </text>
    </comment>
    <comment ref="E23" authorId="0" shapeId="0">
      <text>
        <r>
          <rPr>
            <sz val="9"/>
            <color indexed="81"/>
            <rFont val="Tahoma"/>
            <family val="2"/>
          </rPr>
          <t xml:space="preserve">Realizar las anotaciones que se consideren importantes frente al resultado obtenido
</t>
        </r>
      </text>
    </comment>
    <comment ref="G23" authorId="0" shapeId="0">
      <text>
        <r>
          <rPr>
            <sz val="9"/>
            <color indexed="81"/>
            <rFont val="Tahoma"/>
            <family val="2"/>
          </rPr>
          <t xml:space="preserve">Descripción de las acciones correctivas o de mejora que se deben implementar para mejorar el comportamiento del indicador.
</t>
        </r>
        <r>
          <rPr>
            <b/>
            <sz val="9"/>
            <color indexed="81"/>
            <rFont val="Tahoma"/>
            <family val="2"/>
          </rPr>
          <t>Nota:  Si el indicador cumplió la meta, no se requiere definir acciones de mejoramiento. Simplemente se coloca en este espacio :NO APLICA</t>
        </r>
      </text>
    </comment>
    <comment ref="I23" authorId="0" shapeId="0">
      <text>
        <r>
          <rPr>
            <sz val="9"/>
            <color indexed="81"/>
            <rFont val="Tahoma"/>
            <family val="2"/>
          </rPr>
          <t xml:space="preserve">Cargo del responsable o responsables de implementar las acciones propuestas.
</t>
        </r>
      </text>
    </comment>
    <comment ref="J23" authorId="0" shapeId="0">
      <text>
        <r>
          <rPr>
            <sz val="9"/>
            <color indexed="81"/>
            <rFont val="Tahoma"/>
            <family val="2"/>
          </rPr>
          <t xml:space="preserve">Fecha o plazo establecido para la implementación de las acciones propuestas
</t>
        </r>
      </text>
    </comment>
  </commentList>
</comments>
</file>

<file path=xl/sharedStrings.xml><?xml version="1.0" encoding="utf-8"?>
<sst xmlns="http://schemas.openxmlformats.org/spreadsheetml/2006/main" count="901" uniqueCount="284">
  <si>
    <t>Resultado</t>
  </si>
  <si>
    <t>SI</t>
  </si>
  <si>
    <t>Cumplido</t>
  </si>
  <si>
    <t>INSTITUTO DE FINANCIAMIENTO, PROMOCIÓN Y DESARROLLO DE IBAGUÉ - INFIBAGUÉ -</t>
  </si>
  <si>
    <r>
      <t xml:space="preserve"> CÓDIGO:   </t>
    </r>
    <r>
      <rPr>
        <sz val="11"/>
        <rFont val="Arial"/>
        <family val="2"/>
      </rPr>
      <t>FOR-SI-010</t>
    </r>
  </si>
  <si>
    <t>Producto</t>
  </si>
  <si>
    <t>NO</t>
  </si>
  <si>
    <t>No Cumplido</t>
  </si>
  <si>
    <r>
      <t xml:space="preserve"> FECHA VIGENCIA: </t>
    </r>
    <r>
      <rPr>
        <sz val="11"/>
        <rFont val="Arial"/>
        <family val="2"/>
      </rPr>
      <t xml:space="preserve"> 2019/04/30</t>
    </r>
  </si>
  <si>
    <t>Proceso</t>
  </si>
  <si>
    <t>En desarrollo</t>
  </si>
  <si>
    <t>FICHA TÉCNICA DE INDICADORES POR PROCESO</t>
  </si>
  <si>
    <r>
      <t xml:space="preserve"> VERSIÓN: </t>
    </r>
    <r>
      <rPr>
        <sz val="11"/>
        <rFont val="Arial"/>
        <family val="2"/>
      </rPr>
      <t>01</t>
    </r>
  </si>
  <si>
    <t>Sin Iniciar</t>
  </si>
  <si>
    <t>DESCRIPCIÓN DEL INDICADOR</t>
  </si>
  <si>
    <t>Proceso:</t>
  </si>
  <si>
    <t>Tipo de Indicador</t>
  </si>
  <si>
    <t>EFICIENCIA</t>
  </si>
  <si>
    <t>Nombre del indicador</t>
  </si>
  <si>
    <t>AMPLIACION DE COBERTURA  SISTEMA DE ALUMBRADO</t>
  </si>
  <si>
    <t>Tablero de Control</t>
  </si>
  <si>
    <t>Objetivo del indicador</t>
  </si>
  <si>
    <t>Pertinencia</t>
  </si>
  <si>
    <t>Realizar seguimiento  al cumplimiento de la cobertura.</t>
  </si>
  <si>
    <t>Unidad de medida</t>
  </si>
  <si>
    <t>%</t>
  </si>
  <si>
    <t>Definición de variables de la Fórmula</t>
  </si>
  <si>
    <t>Fórmula para su Cálculo</t>
  </si>
  <si>
    <t>Aspectos metodológicos</t>
  </si>
  <si>
    <t>Fuente de los datos</t>
  </si>
  <si>
    <t>Periodicidad / Fechas de medición</t>
  </si>
  <si>
    <t>SEMESTRAL</t>
  </si>
  <si>
    <t>Responsable de generar el indicador</t>
  </si>
  <si>
    <t>Lider Grupo de  Alumbrado Público</t>
  </si>
  <si>
    <t>Responsable del seguimiento del indicador</t>
  </si>
  <si>
    <t>Línea de base</t>
  </si>
  <si>
    <t>Meta</t>
  </si>
  <si>
    <t>Rangos de evaluación</t>
  </si>
  <si>
    <t>BUENO</t>
  </si>
  <si>
    <t>REGULAR</t>
  </si>
  <si>
    <t>MALO</t>
  </si>
  <si>
    <t>&gt;80 =100%</t>
  </si>
  <si>
    <t>51% - 79%</t>
  </si>
  <si>
    <t>&lt; o = 50%</t>
  </si>
  <si>
    <r>
      <t xml:space="preserve"> FECHA VIGENCIA: </t>
    </r>
    <r>
      <rPr>
        <sz val="11"/>
        <rFont val="Arial"/>
        <family val="2"/>
      </rPr>
      <t>2018/06/12</t>
    </r>
  </si>
  <si>
    <t>SEGUIMIENTO AL INDICADOR</t>
  </si>
  <si>
    <t>Periodo de Medición</t>
  </si>
  <si>
    <t>Medición del indicador</t>
  </si>
  <si>
    <t>% de Cumplim.</t>
  </si>
  <si>
    <t>Análisis del Resultado</t>
  </si>
  <si>
    <t>Acciones de mejoramiento requeridas</t>
  </si>
  <si>
    <t>Responsable</t>
  </si>
  <si>
    <t>Fecha Limite</t>
  </si>
  <si>
    <t>GRAFICO COMPORTAMIENTO DEL INDICADOR</t>
  </si>
  <si>
    <t>EFICACIA</t>
  </si>
  <si>
    <r>
      <t xml:space="preserve"> FECHA VIGENCIA: </t>
    </r>
    <r>
      <rPr>
        <sz val="11"/>
        <rFont val="Arial"/>
        <family val="2"/>
      </rPr>
      <t>2019/04/30</t>
    </r>
  </si>
  <si>
    <t>EFECTIVIDAD</t>
  </si>
  <si>
    <t xml:space="preserve">ADJUDICACIÓN   PUSTOS  PLAZAS DE MERCADO  </t>
  </si>
  <si>
    <t xml:space="preserve">Medir la ocupación de los  puestos de las  plazas,  que oferece la Institución para la ventas de los  diferentes productos que ofertan los vendedores.  </t>
  </si>
  <si>
    <t>Realizar seguimiento a las diferentes plazas de la Institución, para verificar la ocupación de los puestos de ventas.</t>
  </si>
  <si>
    <r>
      <rPr>
        <b/>
        <u/>
        <sz val="10"/>
        <rFont val="Arial"/>
        <family val="2"/>
      </rPr>
      <t>N. PUESTOS  ADJUDICADOS EN LAS #S PLAZAS DE MERCADO</t>
    </r>
    <r>
      <rPr>
        <sz val="10"/>
        <rFont val="Arial"/>
        <family val="2"/>
      </rPr>
      <t xml:space="preserve">:   Es la cantidad de puestos que presenten venta de algun producto. 
</t>
    </r>
    <r>
      <rPr>
        <b/>
        <u/>
        <sz val="10"/>
        <rFont val="Arial"/>
        <family val="2"/>
      </rPr>
      <t xml:space="preserve">
N. TOTAL DE PUESTOS  EN LAS  #S PLAZAS DE MERCADO</t>
    </r>
    <r>
      <rPr>
        <sz val="10"/>
        <rFont val="Arial"/>
        <family val="2"/>
      </rPr>
      <t xml:space="preserve">:  Es la cantidad total de puestos existentes en todas las plazas, ocupados o libres.
 </t>
    </r>
  </si>
  <si>
    <t xml:space="preserve">N. PUESTOS  ADJUDICADOS  EN LAS #S PLAZAS DE MERCADO
______________________________________________________
N. TOTAL DE PUESTOS  EN LAS #S PLAZAS DE MERCADO  *100
</t>
  </si>
  <si>
    <t xml:space="preserve">Los administradores de las plazas la 14, 28, 21, jardin y salado  reportan la ocupación. Lo cual permite  tener un seguimiento y datos cuantitativos.  </t>
  </si>
  <si>
    <t>Reporte  de los Administradores de Plazas.</t>
  </si>
  <si>
    <t>Lider de Grupo  Plazas de Mercado</t>
  </si>
  <si>
    <t>&gt; 61 = 75%</t>
  </si>
  <si>
    <t>31% - 60%</t>
  </si>
  <si>
    <t>&lt; o = 30%</t>
  </si>
  <si>
    <t>Julio de  2019</t>
  </si>
  <si>
    <t>Julio de  2020</t>
  </si>
  <si>
    <t>Cumplimiento con los requerimientos de la normatividad de la resolución N. 357 del 29/03/2004  por Cortolima.</t>
  </si>
  <si>
    <t>Realizar seguimiento a las actividades requeridas en la resolución N.357 del 29/03/2004  por Cortolima.</t>
  </si>
  <si>
    <t xml:space="preserve">Informe  del Contratista </t>
  </si>
  <si>
    <t>&lt; o = 48%</t>
  </si>
  <si>
    <t>GRÁFICO DEL COMPORTAMIENTO DEL INDICADOR</t>
  </si>
  <si>
    <t xml:space="preserve"> </t>
  </si>
  <si>
    <t>Se reciben requerimientos de los ciudadanos,  a tráves de los diferentes  medios existentes en la Institución como:  teléfono, celular,  oficio, Whatsapp,  Red social  y  personalizados,   luego estos  se pasan al  software  de PQR   y  se continua el proceso hasta la respuesta al cliente.</t>
  </si>
  <si>
    <t>Trimestral</t>
  </si>
  <si>
    <t>Dirección Operativa</t>
  </si>
  <si>
    <t>Direción Operativa</t>
  </si>
  <si>
    <t>&lt; o = 44%</t>
  </si>
  <si>
    <t>Medir la cantidad de puntos luminicos de la ampliación de cobertura al sistema de alumbrado público.</t>
  </si>
  <si>
    <r>
      <rPr>
        <b/>
        <u/>
        <sz val="10"/>
        <rFont val="Arial"/>
        <family val="2"/>
      </rPr>
      <t>No.de puntos luminicos de alumbarado ejecutado:</t>
    </r>
    <r>
      <rPr>
        <sz val="10"/>
        <rFont val="Arial"/>
        <family val="2"/>
      </rPr>
      <t xml:space="preserve">  Cantidad de puntos luminicos que se ha instalado en alumbrado público
</t>
    </r>
    <r>
      <rPr>
        <b/>
        <u/>
        <sz val="10"/>
        <rFont val="Arial"/>
        <family val="2"/>
      </rPr>
      <t xml:space="preserve">No. Total de puntos luminicos proyectado: </t>
    </r>
    <r>
      <rPr>
        <sz val="10"/>
        <rFont val="Arial"/>
        <family val="2"/>
      </rPr>
      <t>Ampliación de cobertura al sistema de alumbrado público de la ciudad de Ibagué.</t>
    </r>
  </si>
  <si>
    <t xml:space="preserve">N. DE PUNTOS LUMINICOS DE ALUMBRADO EJECUTADO
______________________________________________________
N. TOTAL DE PUNTOS LUMINICOS  PROYECTADOS  * 100
</t>
  </si>
  <si>
    <t xml:space="preserve">Lideres  Grupo Alumbrado Público </t>
  </si>
  <si>
    <t xml:space="preserve">Lider Grupo de Alumbrado Público </t>
  </si>
  <si>
    <t>65&gt; 85</t>
  </si>
  <si>
    <t>45% - 64%</t>
  </si>
  <si>
    <t xml:space="preserve">OPERACIÓN DE ESQUEMAS EMPRESARIALES </t>
  </si>
  <si>
    <t>Mensual</t>
  </si>
  <si>
    <t xml:space="preserve">Medir la respuesta de las ordenes de servicio que se le brinda a los clientes. </t>
  </si>
  <si>
    <t xml:space="preserve">N. DE ORDENES DE SERVICIOS ATENDIDAS  
__________________________________________
N. DE ORDENES DE SERVICIOS RECIBIDAS  * 100
</t>
  </si>
  <si>
    <t>Software  IAS SOLUTION</t>
  </si>
  <si>
    <r>
      <rPr>
        <b/>
        <u/>
        <sz val="10"/>
        <rFont val="Arial"/>
        <family val="2"/>
      </rPr>
      <t>No.  Ordenes de Servicios  Atendidos:</t>
    </r>
    <r>
      <rPr>
        <sz val="10"/>
        <rFont val="Arial"/>
        <family val="2"/>
      </rPr>
      <t xml:space="preserve"> Es el número de requerimientos  ejecutados
</t>
    </r>
    <r>
      <rPr>
        <b/>
        <u/>
        <sz val="10"/>
        <rFont val="Arial"/>
        <family val="2"/>
      </rPr>
      <t>No. de Ordenes de Servicios  Recibidos</t>
    </r>
    <r>
      <rPr>
        <sz val="10"/>
        <rFont val="Arial"/>
        <family val="2"/>
      </rPr>
      <t xml:space="preserve"> : Es el numero de requerimientos que solicitan   los ciudadanos.</t>
    </r>
  </si>
  <si>
    <t>Linieros presentan Orden de Servicios (PQR) ejecutados</t>
  </si>
  <si>
    <t>OPORTUNIDAD DE RESPUESTA ORDENES DE SERVICIOS DE ALUMBRADO PÚBLICO</t>
  </si>
  <si>
    <t>Realizar seguimiento a las ordenes de servicios  aellegados a la Institución.</t>
  </si>
  <si>
    <r>
      <rPr>
        <b/>
        <u/>
        <sz val="10"/>
        <rFont val="Arial"/>
        <family val="2"/>
      </rPr>
      <t>Ahorro de energia vigencia actual:</t>
    </r>
    <r>
      <rPr>
        <sz val="10"/>
        <rFont val="Arial"/>
        <family val="2"/>
      </rPr>
      <t xml:space="preserve"> Es el consumo de energia en el servicio de alumbrado publico de la vigencia actual
</t>
    </r>
    <r>
      <rPr>
        <b/>
        <u/>
        <sz val="10"/>
        <rFont val="Arial"/>
        <family val="2"/>
      </rPr>
      <t>Energia año anterior :</t>
    </r>
    <r>
      <rPr>
        <sz val="10"/>
        <rFont val="Arial"/>
        <family val="2"/>
      </rPr>
      <t xml:space="preserve"> Es el consumo de energia en el servicio de alumbrado publicocde años anteriores</t>
    </r>
  </si>
  <si>
    <t>MANTENIMIENTO DEL RELLENO SANITARIO</t>
  </si>
  <si>
    <t xml:space="preserve">MANTENIMIENTO DE LAS PLAZAS DE MERCADO  </t>
  </si>
  <si>
    <t>Los datos se proporcionan en forma cuantiativa, y se programan por fases de acuerdo al cronograma de actividades, para el año 2024 la cobertura programada en puntos luminicos.</t>
  </si>
  <si>
    <t xml:space="preserve">Profesional Universitario 219-02 Lider Grupo Gestión Ambiental </t>
  </si>
  <si>
    <t>I MES</t>
  </si>
  <si>
    <t>II MES</t>
  </si>
  <si>
    <t>III MES</t>
  </si>
  <si>
    <t>MENSUAL</t>
  </si>
  <si>
    <t>IV MES</t>
  </si>
  <si>
    <t>V MES</t>
  </si>
  <si>
    <t>VI MES</t>
  </si>
  <si>
    <t>VII MES</t>
  </si>
  <si>
    <t>ejecutado y programado</t>
  </si>
  <si>
    <t>pendiente</t>
  </si>
  <si>
    <t>enero</t>
  </si>
  <si>
    <t>febrero</t>
  </si>
  <si>
    <t>marzo</t>
  </si>
  <si>
    <t>abril</t>
  </si>
  <si>
    <t>mayo</t>
  </si>
  <si>
    <t>junio</t>
  </si>
  <si>
    <t>julio</t>
  </si>
  <si>
    <t>I TRIMESTRE</t>
  </si>
  <si>
    <t>I SEMESTRE</t>
  </si>
  <si>
    <t>Lider  Grupo de Alumbrado</t>
  </si>
  <si>
    <t>PROYECTADOS EN EL AÑO</t>
  </si>
  <si>
    <t>EJECUTADOS PRIMER SEMESTRE</t>
  </si>
  <si>
    <t>Lider Grupo de Plazas de Mrecado</t>
  </si>
  <si>
    <t xml:space="preserve">Medir el numero de actividades de mantenimiento realizados a las plazas de mercado </t>
  </si>
  <si>
    <t xml:space="preserve">Los administradores y adjudicatarios de las plazas la 14, 28, 21, jardin  reportan la los daños y/o mantenimiento que se requieren. Lo cual permite  tener un seguimiento y datos cuantitativos.  </t>
  </si>
  <si>
    <t>actividades de mantenimiento proyectado</t>
  </si>
  <si>
    <t>actividades de mantenimiento realizadas</t>
  </si>
  <si>
    <t>Lider del proceso de plazas</t>
  </si>
  <si>
    <t>OPORTUNIDAD DE RESPUESTA ORDENES DE SERVICIOS DE CONTROL VEGETAL -ALUMBRADO PÚBLICO</t>
  </si>
  <si>
    <t xml:space="preserve">ejecutado </t>
  </si>
  <si>
    <t>Son mantenimientos locativos de ornatos, limpieza de piscinas de oxidación, tratamientos primarios de lixiviados (cloración, floculación y sedimentación que se requiere para dar cumplimiento a la autoridad ambiental "Cortolima" para la Pos clausura del relleno sanitario del combeima.</t>
  </si>
  <si>
    <t>II TRIMESTRE</t>
  </si>
  <si>
    <t>49% - 60%</t>
  </si>
  <si>
    <t xml:space="preserve">Profesional Grupo de Gestión Ambiental </t>
  </si>
  <si>
    <t xml:space="preserve">Se enumera el número de actividades a realizar en el Relleno Sanitario Comebeima.
1.Mantenimientos locativos de ornatos,                                               2.Limpieza de piscinas de oxidación 3.Tratamientos primarios de lixiviados (cloración, floculación y sedimentación
</t>
  </si>
  <si>
    <t>AHORRO ENERGETICO DE LOS PROCESOS DE MODERNIZACION</t>
  </si>
  <si>
    <t xml:space="preserve">permitirá medir los ahorros de energía en   potencias WATT el sistema de alumbrado público, al utilizar nuevas tecnologías como LED en el proceso de modernización </t>
  </si>
  <si>
    <t xml:space="preserve">Realizar seguimiento al ahorro de energia frente a consumos anteriores </t>
  </si>
  <si>
    <t>TOTAL WATT DESMONTADO SODIO - TOTAL WATT INSTALADOS LED</t>
  </si>
  <si>
    <t>INFORME GRUPO ALUMBRADO PÚBLICO</t>
  </si>
  <si>
    <t>31% -49%</t>
  </si>
  <si>
    <t>51%&gt; 85</t>
  </si>
  <si>
    <t>Semestral</t>
  </si>
  <si>
    <t xml:space="preserve">N. DE ACTIVIDADES DE MANTENIMIENTO MENSUALES REALIZADOS  EN LAS PLAZAS MERCADO
______________________________________________________
N. DE ACTIVIDADES DE MANTENIMIENTOS PROYECTADOS AL AÑO EN LAS PLAZAS DE MERCADO  *100
</t>
  </si>
  <si>
    <r>
      <rPr>
        <b/>
        <u/>
        <sz val="10"/>
        <rFont val="Arial"/>
        <family val="2"/>
      </rPr>
      <t>N. DE ACTIVIDADES DE MANTENIMIENTOS PROYECTADOS AL AÑO EN LAS PLAZAS MERCADO</t>
    </r>
    <r>
      <rPr>
        <sz val="10"/>
        <rFont val="Arial"/>
        <family val="2"/>
      </rPr>
      <t xml:space="preserve">:   Es la cantidad de mantenimiento que se pretenden realizar durante el año. 
</t>
    </r>
    <r>
      <rPr>
        <b/>
        <u/>
        <sz val="10"/>
        <rFont val="Arial"/>
        <family val="2"/>
      </rPr>
      <t xml:space="preserve">
N. DE ACTIVIDADES DE MANTENIMIENTOS MENSUALES REALIZADOS A LAS PLAZAS DE MERCADO</t>
    </r>
    <r>
      <rPr>
        <sz val="10"/>
        <rFont val="Arial"/>
        <family val="2"/>
      </rPr>
      <t xml:space="preserve">:  Es la cantidad de mantenimiento realizados mensualmente
 </t>
    </r>
  </si>
  <si>
    <t xml:space="preserve">INTERVENCION DE PARQUES Y ZONAS VERDES </t>
  </si>
  <si>
    <t>Medir la cantidad de intervenciones a los parques y zonas verdes del Municipio de Ibague.</t>
  </si>
  <si>
    <t>Realizar seguimiento  al cumplimiento de las intervenciones realizadas en el Municipio de Ibague asignadas al Instituto</t>
  </si>
  <si>
    <t xml:space="preserve">N. DE PARQUES Y ZONAS VERDES INTERVENIDAS
______________________________________________________
N. DE PARQUES Y ZONAS VERDES PROYECTADAS *100
</t>
  </si>
  <si>
    <t>Tecnico Operativo  presenta Orden de Servicios (PQR) ejecutados</t>
  </si>
  <si>
    <t>Director Operativo</t>
  </si>
  <si>
    <t>Los datos se proporcionan en forma cuantiativa, y se programan por fases de acuerdo al cronograma de actividades, para el año 2024 de los parques y zonas verdes programados para intervencion según la meta del plan de desarrollo 2024 que son 30 mantenimientos y adecuación de parques.</t>
  </si>
  <si>
    <r>
      <rPr>
        <b/>
        <u/>
        <sz val="10"/>
        <rFont val="Arial"/>
        <family val="2"/>
      </rPr>
      <t>N. DE PARQUES Y ZONAS VERDES INTERVENIDAS:</t>
    </r>
    <r>
      <rPr>
        <sz val="10"/>
        <rFont val="Arial"/>
        <family val="2"/>
      </rPr>
      <t xml:space="preserve">  Cantidad de parques y zonas verdes intervenidas
</t>
    </r>
    <r>
      <rPr>
        <b/>
        <u/>
        <sz val="10"/>
        <rFont val="Arial"/>
        <family val="2"/>
      </rPr>
      <t xml:space="preserve">N. DE PARQUES Y ZONAS VERDES PROYECTADAS: </t>
    </r>
    <r>
      <rPr>
        <sz val="10"/>
        <rFont val="Arial"/>
        <family val="2"/>
      </rPr>
      <t xml:space="preserve">Parques y zonas verdes proyectadas para intervención </t>
    </r>
  </si>
  <si>
    <t xml:space="preserve">N. DE MANTENIMIENTOS  PROYECTADOS AL AÑO EN EL RELLENO SANITARIO
---------------------------------------------------------------------------------------------                             N. DE MANTENIMIENTOS  REALIZADOS TRIMESTRALMENTE EN EL RELLENO SANITARIO
</t>
  </si>
  <si>
    <r>
      <rPr>
        <b/>
        <u/>
        <sz val="10"/>
        <rFont val="Arial"/>
        <family val="2"/>
      </rPr>
      <t>No. de Mantenimientos proyectados al año en el Relleno Sanitario :</t>
    </r>
    <r>
      <rPr>
        <sz val="10"/>
        <rFont val="Arial"/>
        <family val="2"/>
      </rPr>
      <t xml:space="preserve"> Es el  Numero de mantenimiento proyectados en el año. 
</t>
    </r>
    <r>
      <rPr>
        <b/>
        <u/>
        <sz val="10"/>
        <rFont val="Arial"/>
        <family val="2"/>
      </rPr>
      <t xml:space="preserve">No. de Mantenimientos realizados trimestralmente en el Relleno Sanitario </t>
    </r>
    <r>
      <rPr>
        <sz val="10"/>
        <rFont val="Arial"/>
        <family val="2"/>
      </rPr>
      <t xml:space="preserve"> Es el  Numero de mantenimiento realizados en el trimestre.
</t>
    </r>
  </si>
  <si>
    <t>I Anual</t>
  </si>
  <si>
    <t>enero/2025</t>
  </si>
  <si>
    <t>febrero/2025</t>
  </si>
  <si>
    <r>
      <rPr>
        <sz val="10"/>
        <rFont val="Arial"/>
        <family val="2"/>
      </rPr>
      <t xml:space="preserve">Durante el mes de enero se recibio un total de  </t>
    </r>
    <r>
      <rPr>
        <b/>
        <sz val="10"/>
        <rFont val="Arial"/>
        <family val="2"/>
      </rPr>
      <t xml:space="preserve">429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(429) es el  total de requerimientos recibidos, dando respuesta oportuna a 413 con un porcentaje del 96%.
</t>
    </r>
    <r>
      <rPr>
        <b/>
        <u/>
        <sz val="10"/>
        <rFont val="Arial"/>
        <family val="2"/>
      </rPr>
      <t xml:space="preserve">
</t>
    </r>
  </si>
  <si>
    <t>marzo/2025</t>
  </si>
  <si>
    <t>Abril/2025</t>
  </si>
  <si>
    <r>
      <rPr>
        <sz val="10"/>
        <rFont val="Arial"/>
        <family val="2"/>
      </rPr>
      <t xml:space="preserve">Durante el mes febrero se recibio un total de  </t>
    </r>
    <r>
      <rPr>
        <b/>
        <sz val="10"/>
        <rFont val="Arial"/>
        <family val="2"/>
      </rPr>
      <t xml:space="preserve">436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(436) es el  total de requerimientos recibidos, dando respuesta oportuna a 417 con un porcentaje del 96%.
</t>
    </r>
    <r>
      <rPr>
        <b/>
        <u/>
        <sz val="10"/>
        <rFont val="Arial"/>
        <family val="2"/>
      </rPr>
      <t xml:space="preserve">
</t>
    </r>
  </si>
  <si>
    <t>VI  MES</t>
  </si>
  <si>
    <t>mayo/2025</t>
  </si>
  <si>
    <t>junio/2025</t>
  </si>
  <si>
    <t>julio/2025</t>
  </si>
  <si>
    <t>Junio/25</t>
  </si>
  <si>
    <r>
      <rPr>
        <sz val="10"/>
        <rFont val="Arial"/>
        <family val="2"/>
      </rPr>
      <t xml:space="preserve">Durante el mes marzo se recibio un total de  </t>
    </r>
    <r>
      <rPr>
        <b/>
        <sz val="10"/>
        <rFont val="Arial"/>
        <family val="2"/>
      </rPr>
      <t xml:space="preserve">442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(442) es el  total de requerimientos recibidos, dando respuesta oportuna a 410 con un porcentaje del 63%.
</t>
    </r>
    <r>
      <rPr>
        <b/>
        <u/>
        <sz val="10"/>
        <rFont val="Arial"/>
        <family val="2"/>
      </rPr>
      <t xml:space="preserve">
</t>
    </r>
  </si>
  <si>
    <r>
      <rPr>
        <sz val="10"/>
        <rFont val="Arial"/>
        <family val="2"/>
      </rPr>
      <t xml:space="preserve">Durante el mes abril se recibio un total de  </t>
    </r>
    <r>
      <rPr>
        <b/>
        <sz val="10"/>
        <rFont val="Arial"/>
        <family val="2"/>
      </rPr>
      <t xml:space="preserve">418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(418) es el  total de requerimientos recibidos, dando respuesta oportuna a 396 con un porcentaje del 95%.
</t>
    </r>
    <r>
      <rPr>
        <b/>
        <u/>
        <sz val="10"/>
        <rFont val="Arial"/>
        <family val="2"/>
      </rPr>
      <t xml:space="preserve">
</t>
    </r>
  </si>
  <si>
    <r>
      <rPr>
        <sz val="10"/>
        <rFont val="Arial"/>
        <family val="2"/>
      </rPr>
      <t xml:space="preserve">Durante el mes mayo se recibio un total de  </t>
    </r>
    <r>
      <rPr>
        <b/>
        <sz val="10"/>
        <rFont val="Arial"/>
        <family val="2"/>
      </rPr>
      <t xml:space="preserve">496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(496) es el  total de requerimientos recibidos, dando respuesta oportuna a 461 con un porcentaje del 93%.
</t>
    </r>
    <r>
      <rPr>
        <b/>
        <u/>
        <sz val="10"/>
        <rFont val="Arial"/>
        <family val="2"/>
      </rPr>
      <t xml:space="preserve">
</t>
    </r>
  </si>
  <si>
    <r>
      <rPr>
        <sz val="10"/>
        <rFont val="Arial"/>
        <family val="2"/>
      </rPr>
      <t xml:space="preserve">Durante el mes junio se recibio un total de  </t>
    </r>
    <r>
      <rPr>
        <b/>
        <sz val="10"/>
        <rFont val="Arial"/>
        <family val="2"/>
      </rPr>
      <t xml:space="preserve">314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(314) es el  total de requerimientos recibidos, dando respuesta oportuna a 283 con un porcentaje del 90%.
</t>
    </r>
    <r>
      <rPr>
        <b/>
        <u/>
        <sz val="10"/>
        <rFont val="Arial"/>
        <family val="2"/>
      </rPr>
      <t xml:space="preserve">
</t>
    </r>
  </si>
  <si>
    <r>
      <rPr>
        <sz val="10"/>
        <rFont val="Arial"/>
        <family val="2"/>
      </rPr>
      <t>Se proyecta para en el mes 10 actividades de mantenimientos preventivos y correctivos de las plazas de mercado de la 14,21,28 y del Jardin:
*</t>
    </r>
    <r>
      <rPr>
        <b/>
        <sz val="10"/>
        <rFont val="Arial"/>
        <family val="2"/>
      </rPr>
      <t>SE REALIZARON LOS SIGUIENTES MANTENIMIENTOS A LAS PLAZAS DE MERCADO</t>
    </r>
    <r>
      <rPr>
        <sz val="10"/>
        <rFont val="Arial"/>
        <family val="2"/>
      </rPr>
      <t xml:space="preserve">:  OCHO (8) actividades de mantenimiento                                                                                                                           
 </t>
    </r>
  </si>
  <si>
    <r>
      <rPr>
        <sz val="10"/>
        <rFont val="Arial"/>
        <family val="2"/>
      </rPr>
      <t>Se proyecta para en el mes 10 actividades de mantenimientos preventivos y correctivos de las plazas de mercado de la 14,21,28 y del Jardin:
*</t>
    </r>
    <r>
      <rPr>
        <b/>
        <sz val="10"/>
        <rFont val="Arial"/>
        <family val="2"/>
      </rPr>
      <t>SE REALIZARON LOS SIGUIENTES MANTENIMIENTOS A LAS PLAZAS DE MERCADO</t>
    </r>
    <r>
      <rPr>
        <sz val="10"/>
        <rFont val="Arial"/>
        <family val="2"/>
      </rPr>
      <t xml:space="preserve">: SIETE(7) actividades de mantenimiento                                                                                                                           
 </t>
    </r>
  </si>
  <si>
    <t>abril/2025</t>
  </si>
  <si>
    <r>
      <rPr>
        <sz val="10"/>
        <rFont val="Arial"/>
        <family val="2"/>
      </rPr>
      <t>Se proyecta para en el mes 10 actividades de mantenimientos preventivos y correctivos de las plazas de mercado de la 14,21,28 y del Jardin:
*</t>
    </r>
    <r>
      <rPr>
        <b/>
        <sz val="10"/>
        <rFont val="Arial"/>
        <family val="2"/>
      </rPr>
      <t>SE REALIZARON LOS SIGUIENTES MANTENIMIENTOS A LAS PLAZAS DE MERCADO</t>
    </r>
    <r>
      <rPr>
        <sz val="10"/>
        <rFont val="Arial"/>
        <family val="2"/>
      </rPr>
      <t xml:space="preserve">:CINCO (5) actividades de mantenimiento                                                                                                                           
 </t>
    </r>
  </si>
  <si>
    <r>
      <rPr>
        <sz val="10"/>
        <rFont val="Arial"/>
        <family val="2"/>
      </rPr>
      <t>Se proyecta para en el mes 10 actividades de mantenimientos preventivos y correctivos de las plazas de mercado de la 14,21,28 y del Jardin:
*</t>
    </r>
    <r>
      <rPr>
        <b/>
        <sz val="10"/>
        <rFont val="Arial"/>
        <family val="2"/>
      </rPr>
      <t>SE REALIZARON LOS SIGUIENTES MANTENIMIENTOS A LAS PLAZAS DE MERCADO</t>
    </r>
    <r>
      <rPr>
        <sz val="10"/>
        <rFont val="Arial"/>
        <family val="2"/>
      </rPr>
      <t xml:space="preserve">: CINCO  (5) actividades de mantenimiento                                                                                                                           
 </t>
    </r>
  </si>
  <si>
    <r>
      <t>EL total de los puestos  de las cinco plazas son</t>
    </r>
    <r>
      <rPr>
        <b/>
        <u/>
        <sz val="11"/>
        <color theme="1"/>
        <rFont val="Arial"/>
        <family val="2"/>
      </rPr>
      <t xml:space="preserve"> 2271, de los cuales 1,834 estan adjudicados, lo que significa el 76% </t>
    </r>
  </si>
  <si>
    <t>Julio/2025</t>
  </si>
  <si>
    <t>Marzo/25</t>
  </si>
  <si>
    <r>
      <t xml:space="preserve">En el primer Trimestre  se cumplio la meta del indicador por los siguientes factores:                                                                                                                                                                                                                                                                                                                                                                                                                                                                                </t>
    </r>
    <r>
      <rPr>
        <b/>
        <sz val="10"/>
        <rFont val="Arial"/>
        <family val="2"/>
      </rPr>
      <t>ACCIONES ENCAMINADAS A MEJORAR EL SERVICIO:</t>
    </r>
    <r>
      <rPr>
        <sz val="10"/>
        <rFont val="Arial"/>
        <family val="2"/>
      </rPr>
      <t xml:space="preserve">
1). El profesional universitario 219-02 realizo apoyo a las actividades de  tratamiento de lixiviados y gestión del mantenimiento locativo del relleno
sanitario Combeima, de conformidad con el marco normativo vigente el cual actualmente
se encuentra en etapa de clausura y post-clausurao</t>
    </r>
  </si>
  <si>
    <t xml:space="preserve">Se enumera el número de actividades a realizar en el Relleno Sanitario Comebeima.
1.Muestreo y Monitoreo: ,                                               2.Monitoreo de biogás y Análisis de Resultados                                        3.Control geotécnico y presión de poros                     4.Extracción forzada                                             5.Mantenimiento pozos duales                                  6.Mantenimiento baterías piezómetricas 
7.Mantenimiento de motobombas                            
8.Mantenimiento Relleno Sanitario: </t>
  </si>
  <si>
    <t>VIII MES</t>
  </si>
  <si>
    <t>IX MES</t>
  </si>
  <si>
    <t>X  MES</t>
  </si>
  <si>
    <t>XI MES</t>
  </si>
  <si>
    <t>XII MES</t>
  </si>
  <si>
    <t>agosto/2025</t>
  </si>
  <si>
    <t>septiembre/2025</t>
  </si>
  <si>
    <t>octubre/2025</t>
  </si>
  <si>
    <t>noviembre/2025</t>
  </si>
  <si>
    <t>diciembre/2025</t>
  </si>
  <si>
    <r>
      <t xml:space="preserve">En el mes de enero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t>
    </r>
  </si>
  <si>
    <r>
      <t xml:space="preserve">En el  mes de febrero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t>
    </r>
  </si>
  <si>
    <r>
      <t xml:space="preserve">En el mes de marzo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t>
    </r>
  </si>
  <si>
    <r>
      <t xml:space="preserve">En el  mes de abril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t>
    </r>
  </si>
  <si>
    <r>
      <t xml:space="preserve">En el  mes de mayo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t>
    </r>
  </si>
  <si>
    <r>
      <t xml:space="preserve">En el mes de junio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t>
    </r>
  </si>
  <si>
    <r>
      <t xml:space="preserve">En el  mes de julio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t>
    </r>
  </si>
  <si>
    <r>
      <t xml:space="preserve">En el mes de agosto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t>
    </r>
  </si>
  <si>
    <r>
      <rPr>
        <sz val="10"/>
        <rFont val="Arial"/>
        <family val="2"/>
      </rPr>
      <t xml:space="preserve">Durante el mes julio se recibio un total de  </t>
    </r>
    <r>
      <rPr>
        <b/>
        <sz val="10"/>
        <rFont val="Arial"/>
        <family val="2"/>
      </rPr>
      <t xml:space="preserve">445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(445) es el  total de requerimientos recibidos, dando respuesta oportuna a 427 con un porcentaje del 96%.
</t>
    </r>
    <r>
      <rPr>
        <b/>
        <u/>
        <sz val="10"/>
        <rFont val="Arial"/>
        <family val="2"/>
      </rPr>
      <t xml:space="preserve">
</t>
    </r>
  </si>
  <si>
    <r>
      <t xml:space="preserve">En el mes de septiembre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4)Se creo un cargo en la planta temporal de un tecnico operativo de alumbrado público para apoyar las visitas tecnicas y respuestas a requerimientos de la comunidad.</t>
    </r>
  </si>
  <si>
    <r>
      <rPr>
        <sz val="10"/>
        <rFont val="Arial"/>
        <family val="2"/>
      </rPr>
      <t xml:space="preserve">Durante el mes julio se recibio un total de  </t>
    </r>
    <r>
      <rPr>
        <b/>
        <sz val="10"/>
        <rFont val="Arial"/>
        <family val="2"/>
      </rPr>
      <t xml:space="preserve">537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(537) es el  total de requerimientos recibidos, dando respuesta oportuna a 348 con un porcentaje del 90%.
</t>
    </r>
    <r>
      <rPr>
        <b/>
        <u/>
        <sz val="10"/>
        <rFont val="Arial"/>
        <family val="2"/>
      </rPr>
      <t xml:space="preserve">
</t>
    </r>
  </si>
  <si>
    <r>
      <t xml:space="preserve">En el  mes de octubre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reclamos.4)Se creo un cargo en la planta temporal de un tecnico operativo de alumbrado público para apoyar las visitas tecnicas y respuestas a requerimientos de la comunidad. </t>
    </r>
  </si>
  <si>
    <r>
      <rPr>
        <sz val="10"/>
        <rFont val="Arial"/>
        <family val="2"/>
      </rPr>
      <t>Durante el mes julio se recibio un total de</t>
    </r>
    <r>
      <rPr>
        <b/>
        <sz val="10"/>
        <rFont val="Arial"/>
        <family val="2"/>
      </rPr>
      <t xml:space="preserve"> 434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(434) es el  total de requerimientos recibidos, dando respuesta oportuna a 342 con un porcentaje del 78%.
</t>
    </r>
    <r>
      <rPr>
        <b/>
        <u/>
        <sz val="10"/>
        <rFont val="Arial"/>
        <family val="2"/>
      </rPr>
      <t xml:space="preserve">
</t>
    </r>
  </si>
  <si>
    <r>
      <t xml:space="preserve">En el mes de noviembre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4)Se creo un cargo en la planta temporal de un tecnico operativo de alumbrado público para apoyar las visitas tecnicas y respuestas a requerimientos de la comunidad. </t>
    </r>
  </si>
  <si>
    <r>
      <t xml:space="preserve">En el  mes de dicimbre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de sodio que ya fueron modernizados a tecnologia LED. 2).Se realizara de manera mensual la depuración de estos PQR con el representativo  proceso de cambio de luminarias a tecnologia LED en donde se permita evidenciar que ya no existe el requerimiento y que se subsano con el cambio de luminaria. 3)Se realizan reuniones mensuales de seguimiento  a las peticiones, quejas y  reclamos. 4)Se creo un cargo en la planta temporal de un tecnico operativo de alumbrado público para apoyar las visitas tecnicas y respuestas a requerimientos de la comunidad. </t>
    </r>
  </si>
  <si>
    <t>agosto</t>
  </si>
  <si>
    <t>septiembre</t>
  </si>
  <si>
    <t>octubre</t>
  </si>
  <si>
    <t>noviembre</t>
  </si>
  <si>
    <t>diciembre</t>
  </si>
  <si>
    <r>
      <rPr>
        <sz val="10"/>
        <rFont val="Arial"/>
        <family val="2"/>
      </rPr>
      <t xml:space="preserve">Durante el mes julio se recibio un total de  </t>
    </r>
    <r>
      <rPr>
        <b/>
        <sz val="10"/>
        <rFont val="Arial"/>
        <family val="2"/>
      </rPr>
      <t xml:space="preserve">319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(319) es el  total de requerimientos recibidos, dando respuesta oportuna a 264 con un porcentaje del 83%.
</t>
    </r>
    <r>
      <rPr>
        <b/>
        <u/>
        <sz val="10"/>
        <rFont val="Arial"/>
        <family val="2"/>
      </rPr>
      <t xml:space="preserve">
</t>
    </r>
  </si>
  <si>
    <r>
      <rPr>
        <sz val="10"/>
        <rFont val="Arial"/>
        <family val="2"/>
      </rPr>
      <t xml:space="preserve">Durante el mes julio se recibio un total de  </t>
    </r>
    <r>
      <rPr>
        <b/>
        <sz val="10"/>
        <rFont val="Arial"/>
        <family val="2"/>
      </rPr>
      <t xml:space="preserve">404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(404) es el  total de requerimientos recibidos, dando respuesta oportuna a 396 con un porcentaje del 98%.
</t>
    </r>
    <r>
      <rPr>
        <b/>
        <u/>
        <sz val="10"/>
        <rFont val="Arial"/>
        <family val="2"/>
      </rPr>
      <t xml:space="preserve">
</t>
    </r>
  </si>
  <si>
    <r>
      <rPr>
        <sz val="10"/>
        <rFont val="Arial"/>
        <family val="2"/>
      </rPr>
      <t xml:space="preserve">Durante el mes julio se recibio un total de  </t>
    </r>
    <r>
      <rPr>
        <b/>
        <sz val="10"/>
        <rFont val="Arial"/>
        <family val="2"/>
      </rPr>
      <t xml:space="preserve">404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t>
    </r>
    <r>
      <rPr>
        <b/>
        <u/>
        <sz val="10"/>
        <rFont val="Arial"/>
        <family val="2"/>
      </rPr>
      <t>ALUMBRADO PUBLICO :</t>
    </r>
    <r>
      <rPr>
        <b/>
        <sz val="10"/>
        <rFont val="Arial"/>
        <family val="2"/>
      </rPr>
      <t xml:space="preserve"> </t>
    </r>
    <r>
      <rPr>
        <sz val="10"/>
        <rFont val="Arial"/>
        <family val="2"/>
      </rPr>
      <t xml:space="preserve">(404) es el  total de requerimientos recibidos, dando respuesta oportuna a 397 con un porcentaje del 98%.
</t>
    </r>
    <r>
      <rPr>
        <b/>
        <u/>
        <sz val="10"/>
        <rFont val="Arial"/>
        <family val="2"/>
      </rPr>
      <t xml:space="preserve">
</t>
    </r>
  </si>
  <si>
    <t>II SEMESTRE</t>
  </si>
  <si>
    <t xml:space="preserve">Se  realizo el mantenimiento y/o adecuación
de parques durante el primer semestre del presente año  asi:
 De enero a junio se intervinieron  32 parques y zonas verdes </t>
  </si>
  <si>
    <t>En el primer semestre se intervinieron 32 parques en los barrios Villa Camila,Pacande,Modelia 2, Las ferias, Arkambuco,Altos de Ambalá,Arkaniza,Villa café,los mandarinos San Antonio,Kennedy,37 Ambalá,Casa rosa totumo,La coqueta,Mega parque 60,Parque mohán,San Carlos entre otros   teniendo en cuenta que el indicador de la meta de producto para el Plan de Desarrollo Municipal esta programada para el año 2025 en realizar 126  mantenimientos y/o adecuaciones de parques y zonas verdes</t>
  </si>
  <si>
    <t>Director Operativo y Comercial</t>
  </si>
  <si>
    <t xml:space="preserve">Se  realizo el mantenimiento y/o adecuación
de parques durante el segundo semestre del presente año  asi:
 De julio a diciembre se intervinieron  94 parques y zonas verdes </t>
  </si>
  <si>
    <t>Diciembre/25</t>
  </si>
  <si>
    <t>En el segundo semestre se intervinieron 94 parques en los barrios las ferias, la francia, departamental,metaima I,la floresta, ciudad luz, nueva castilla, santa ana,Jordan 4,6,7,8 san bernardo,calarca entre otros  teniendo en cuenta que el indicador de la meta de producto para el Plan de Desarrollo Municipal esta programada para el año 2025 en realizar 126  mantenimientos y/o adecuaciones de parques y zonas verdes</t>
  </si>
  <si>
    <t>EJECUTADOS SEGUNDO SEMESTRE</t>
  </si>
  <si>
    <t>X MES</t>
  </si>
  <si>
    <r>
      <rPr>
        <sz val="10"/>
        <rFont val="Arial"/>
        <family val="2"/>
      </rPr>
      <t>Se proyecta para en el mes 10 actividades de mantenimientos preventivos y correctivos de las plazas de mercado de la 14,21,28 y del Jardin:
*</t>
    </r>
    <r>
      <rPr>
        <b/>
        <sz val="10"/>
        <rFont val="Arial"/>
        <family val="2"/>
      </rPr>
      <t>SE REALIZARON LOS SIGUIENTES MANTENIMIENTOS A LAS PLAZAS DE MERCADO</t>
    </r>
    <r>
      <rPr>
        <sz val="10"/>
        <rFont val="Arial"/>
        <family val="2"/>
      </rPr>
      <t xml:space="preserve">: SEIS  (6) actividades de mantenimiento                                                                                                                           
 </t>
    </r>
  </si>
  <si>
    <t xml:space="preserve">En el mes de enero, aunque la evaluación del indicador fue favorable, no se alcanzó el 100% de la meta establecida, debido a limitaciones operativas como falta de personal de apoyo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</si>
  <si>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febrero, aunque la evaluación del indicador fue favorable, no se alcanzó el 100% de la meta establecida, debido a limitaciones operativas como falta de personal de apoyo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</si>
  <si>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r>
      <rPr>
        <sz val="10"/>
        <rFont val="Arial"/>
        <family val="2"/>
      </rPr>
      <t>Se proyecta para en el mes 10 actividades de mantenimientos preventivos y correctivos de las plazas de mercado de la 14,21,28 y del Jardin:
*</t>
    </r>
    <r>
      <rPr>
        <b/>
        <sz val="10"/>
        <rFont val="Arial"/>
        <family val="2"/>
      </rPr>
      <t>SE REALIZARON LOS SIGUIENTES MANTENIMIENTOS A LAS PLAZAS DE MERCADO</t>
    </r>
    <r>
      <rPr>
        <sz val="10"/>
        <rFont val="Arial"/>
        <family val="2"/>
      </rPr>
      <t xml:space="preserve">: OCHO (8) actividades de mantenimiento                                                                                                                           
 </t>
    </r>
  </si>
  <si>
    <t xml:space="preserve">En el mes de marzo, aunque la evaluación del indicador fue favorable, no se alcanzó el 100% de la meta establecida, debido a limitaciones operativas como falta de personal de apoyo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</si>
  <si>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abril, aunque la evaluación del indicador fue favorable, no se alcanzó el 100% de la meta establecida, debido a limitaciones operativas como falta de personal de apoyo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</si>
  <si>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mayo, aunque la evaluación del indicador fue favorable, no se alcanzó el 100% de la meta establecida, debido a limitaciones operativas como falta de personal de apoyo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</si>
  <si>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junio, aunque la evaluación del indicador fue favorable, no se alcanzó el 100% de la meta establecida, debido a limitaciones operativas como falta de personal de apoyo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</si>
  <si>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julio, aunque la evaluación del indicador fue favorable, no se alcanzó el 100% de la meta establecida, debido a limitaciones operativas como falta de personal de apoyo para las plazas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</si>
  <si>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agosto, aunque la evaluación del indicador fue favorable, no se alcanzó el 100% de la meta establecida, debido a limitaciones operativas como falta de personal de apoyo para las plazas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</si>
  <si>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septiembre, aunque la evaluación del indicador fue favorable, no se alcanzó el 100% de la meta establecida, debido a limitaciones operativas como falta de personal de apoyo para las plazas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</si>
  <si>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octubre, aunque la evaluación del indicador fue favorable, no se alcanzó el 100% de la meta establecida, debido a limitaciones operativas como falta de personal de apoyo para las plazas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</si>
  <si>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noviembre, aunque la evaluación del indicador fue favorable, no se alcanzó el 100% de la meta establecida, debido a limitaciones operativas como falta de personal de apoyo para las plazas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</si>
  <si>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t xml:space="preserve">En el mes de diciembre, aunque la evaluación del indicador fue favorable, no se alcanzó el 100% de la meta establecida, debido a limitaciones operativas como falta de personal de apoyo para las plazas y materiales que afectaron la ejecución total de las actividades programadas como Limpieza de canales, techos y cubiertas,reparación y ajuste de puertas, arreglos locativos derivados de cortos eléctricos,reparación y reposición de rejillas
y demás intervenciones menores requeridas para el adecuado funcionamiento de las instalaciones.                                                                                                                                                                                                                                                      </t>
  </si>
  <si>
    <r>
      <rPr>
        <sz val="10"/>
        <rFont val="Arial"/>
        <family val="2"/>
      </rPr>
      <t>Se proyecta para en el mes 10 actividades de mantenimientos preventivos y correctivos de las plazas de mercado de la 14,21,28 y del Jardin:
*</t>
    </r>
    <r>
      <rPr>
        <b/>
        <sz val="10"/>
        <rFont val="Arial"/>
        <family val="2"/>
      </rPr>
      <t>SE REALIZARON LOS SIGUIENTES MANTENIMIENTOS A LAS PLAZAS DE MERCADO</t>
    </r>
    <r>
      <rPr>
        <sz val="10"/>
        <rFont val="Arial"/>
        <family val="2"/>
      </rPr>
      <t xml:space="preserve">: SEIS (6) actividades de mantenimiento                                                                                                                           
 </t>
    </r>
  </si>
  <si>
    <r>
      <t xml:space="preserve">En el primer semestre  se cumplio la meta del indicador por los siguientes factores:                                                                                                                                                                                                                                                       </t>
    </r>
    <r>
      <rPr>
        <b/>
        <sz val="8"/>
        <rFont val="Arial"/>
        <family val="2"/>
      </rPr>
      <t>ACCIONES ENCAMINADAS A MEJORAR EL SERVICIO:</t>
    </r>
    <r>
      <rPr>
        <sz val="8"/>
        <rFont val="Arial"/>
        <family val="2"/>
      </rPr>
      <t xml:space="preserve">
1). Se contrato un abogado por prestación de servicios para realizar  el tramite de adjudicaciones y resoluciones de vacancia por deuda en la tarifa de administración entre otras actividades tendientes a formalizar y legalizar las personas que ocupan los puestos en las plazas de mercado 2). Se contrataron adjudicantes para iniciar el proceso de contratación de todos los puestos de las plazas</t>
    </r>
  </si>
  <si>
    <t>III TRIMESTRE</t>
  </si>
  <si>
    <t>IV TRIMESTRE</t>
  </si>
  <si>
    <r>
      <t>EL total de los puestos  de las cinco plazas son</t>
    </r>
    <r>
      <rPr>
        <b/>
        <u/>
        <sz val="11"/>
        <color theme="1"/>
        <rFont val="Arial"/>
        <family val="2"/>
      </rPr>
      <t xml:space="preserve"> 2271, de los cuales 1,567 estan adjudicados, lo que significa el 69% </t>
    </r>
  </si>
  <si>
    <r>
      <t>En el segundo semestre se disminuyó la meta con respecto al primer semestre, debido al proceso de formalización de los puestos. Esto obedece a que los ocupantes realizaron la entrega voluntaria de los mismos, con el fin de adelantar su legalización y organización.
De igual manera, se continúan implementando</t>
    </r>
    <r>
      <rPr>
        <b/>
        <sz val="8"/>
        <rFont val="Arial"/>
        <family val="2"/>
      </rPr>
      <t xml:space="preserve"> ACCIONES ENCAMINADAS A MEJORAR EL SERVICIO:</t>
    </r>
    <r>
      <rPr>
        <sz val="8"/>
        <rFont val="Arial"/>
        <family val="2"/>
      </rPr>
      <t xml:space="preserve">
1).Se contrató un abogado por prestación de servicios para adelantar los trámites de adjudicación y las resoluciones de vacancia por mora en el pago de la tarifa de administración, entre otras actividades orientadas a formalizar y legalizar la ocupación de los puestos en las plazas de mercado. 2).Se contrataron abogados judicantes para apoyar el proceso de contratación de la totalidad de los puestos en las plazas de mercado.</t>
    </r>
  </si>
  <si>
    <t xml:space="preserve">Se  instalaron durante el primer semestre del presente año  asi:
 De julio a diciembre se instalaron  143 puntos luminicos </t>
  </si>
  <si>
    <t xml:space="preserve">Se  instalaron durante el primer semestre del presente año  asi:
 De enero a junio se instalaron  70 puntos luminicos </t>
  </si>
  <si>
    <t>En el primer semestre se supera  la meta de la ampliación de cobertura ya que se instalaron 70 puntos luminicos en 2 etapa del jordan, fuente de los rosales, 6 etapa del jordán,macarena parte alta,arkacentro,4 etapa del jordán, urb. la floresta
 y en  varios sectores urbanos por requermientos y  necesidades de la comunidad aprobadas mediante visitas tecnicas de la oficina de alumbrado público teniendo en cuenta que el indicador de la meta de producto para el Plan de Desarrollo Municipal esta programada para el año 2025 con Ampliar la Red de alumbrado público en 93 puntos lumínicos</t>
  </si>
  <si>
    <t>Durante el segundo  semestre se superó la meta establecida para la ampliación de la cobertura del servicio de alumbrado público, debido a la alta demanda presentada por la comunidad y a la validación técnica de dichas solicitudes.
En este periodo se instalaron 143 puntos lumínicos en el sector de Martinico, alcanzando un total acumulado de 213 puntos lumínicos instalados durante la vigencia 2025. Asimismo, se ejecutaron ampliaciones en el corregimiento de La Palmilla (sector El Salado), en la Comuna 13 y en otros sectores urbanos, atendiendo requerimientos priorizados conforme a las necesidades identificadas por la comunidad; Estas intervenciones fueron aprobadas mediante visitas técnicas realizadas por la Oficina de Alumbrado Público, las cuales determinaron la viabilidad y pertinencia de cada instalación.
Es importante señalar que el Plan de Desarrollo Municipal estableció como meta para el año 2025 la ampliación de la red de alumbrado público en 93 puntos lumínicos. No obstante, gracias a la gestión adelantada y a la priorización de solicitudes comunitarias, esta meta fue ampliamente superada, contribuyendo a mejorar las condiciones de seguridad, movilidad y calidad de vida de la población beneficiada.</t>
  </si>
  <si>
    <r>
      <t xml:space="preserve">En el segundo Trimestre  se cumplio la meta del indicador por los siguientes factores:                                                                                                                                                                                                                                                                                                                                                                                                                                                                                </t>
    </r>
    <r>
      <rPr>
        <b/>
        <sz val="10"/>
        <rFont val="Arial"/>
        <family val="2"/>
      </rPr>
      <t xml:space="preserve">ACCIONES ENCAMINADAS A MEJORAR EL SERVICIO: </t>
    </r>
    <r>
      <rPr>
        <sz val="10"/>
        <rFont val="Arial"/>
        <family val="2"/>
      </rPr>
      <t xml:space="preserve">
1). Se realizo contrato No. 127 del 01/04/2025 cuyo objeto es CONTRATAR LA PRESTACIÓN DE SERVICIOS PARA LA EJECUCION DE LAS ACTIVIDADES DE MONITOREO, MANTENIMIENTO Y RESTAURACIÓN AMBIENTAL DEL RELLENO SANITARIO COMBEIMA EN LA ETAPA POSTCLAUSURA con la empresa AGROINVERSIONES DEL SUR S.A.S </t>
    </r>
  </si>
  <si>
    <t>Septiembre/25</t>
  </si>
  <si>
    <r>
      <t xml:space="preserve">                                                                                                                                                                                                                                                      En el tercer Trimestre  se cumplio la meta del indicador por los siguientes factores:                                                                                                                                                                                                                                                                                                                                                                                                                                                                                                                                </t>
    </r>
    <r>
      <rPr>
        <b/>
        <sz val="10"/>
        <rFont val="Arial"/>
        <family val="2"/>
      </rPr>
      <t xml:space="preserve">ACCIONES ENCAMINADAS A MEJORAR EL SERVICIO: </t>
    </r>
    <r>
      <rPr>
        <sz val="10"/>
        <rFont val="Arial"/>
        <family val="2"/>
      </rPr>
      <t xml:space="preserve">
1). Se Contrato Un Ingeniero Forestal y un especialista en gestión de proyectos para apoyar la elaboración del plan de cierre y abandono del relleno sanitario de conformidad con la normatividad ambiental vigente
</t>
    </r>
  </si>
  <si>
    <r>
      <t xml:space="preserve">                                                                                                                                                                                       En el cuarto Trimestre  se cumplio la meta del indicador por los siguientes factores:                                                                                                                                                                                                                                                                                                                                                                                                                                                                                                                                </t>
    </r>
    <r>
      <rPr>
        <b/>
        <sz val="10"/>
        <rFont val="Arial"/>
        <family val="2"/>
      </rPr>
      <t xml:space="preserve">ACCIONES ENCAMINADAS A MEJORAR EL SERVICIO: </t>
    </r>
    <r>
      <rPr>
        <sz val="10"/>
        <rFont val="Arial"/>
        <family val="2"/>
      </rPr>
      <t xml:space="preserve">
1).Se Contrato Un Ingeniero Forestal y un especialista en gestión de proyectos para apoyar la elaboración del plan de cierre y abandono del relleno sanitario de conformidad con la normatividad ambiental vigente</t>
    </r>
  </si>
  <si>
    <t>Diciembre/2025</t>
  </si>
  <si>
    <r>
      <rPr>
        <sz val="10"/>
        <rFont val="Arial"/>
        <family val="2"/>
      </rPr>
      <t>Durante el mes de enero se recibio un total de 28</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(28) es el  total de requerimientos recibidos, dando respuesta oportuna a 25 con un porcentaje del 89.28%.
</t>
    </r>
    <r>
      <rPr>
        <b/>
        <u/>
        <sz val="10"/>
        <rFont val="Arial"/>
        <family val="2"/>
      </rPr>
      <t xml:space="preserve">
</t>
    </r>
  </si>
  <si>
    <r>
      <rPr>
        <sz val="10"/>
        <rFont val="Arial"/>
        <family val="2"/>
      </rPr>
      <t>Durante el mes de febrero se recibio un total de 39</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(39) es el  total de requerimientos recibidos, dando respuesta oportuna a 28 con un porcentaje del 71.79%.
</t>
    </r>
    <r>
      <rPr>
        <b/>
        <u/>
        <sz val="10"/>
        <rFont val="Arial"/>
        <family val="2"/>
      </rPr>
      <t xml:space="preserve">
</t>
    </r>
  </si>
  <si>
    <r>
      <rPr>
        <sz val="10"/>
        <rFont val="Arial"/>
        <family val="2"/>
      </rPr>
      <t>Durante el mes de marzo se recibio un total de 36</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(36) es el  total de requerimientos recibidos, dando respuesta oportuna a 24 con un porcentaje del 66.66%.
</t>
    </r>
    <r>
      <rPr>
        <b/>
        <u/>
        <sz val="10"/>
        <rFont val="Arial"/>
        <family val="2"/>
      </rPr>
      <t xml:space="preserve">
</t>
    </r>
  </si>
  <si>
    <r>
      <rPr>
        <sz val="10"/>
        <rFont val="Arial"/>
        <family val="2"/>
      </rPr>
      <t>Durante el mes de abril se recibio un total de 65</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(65) es el  total de requerimientos recibidos, dando respuesta oportuna a 53 con un porcentaje del 81.53%.
</t>
    </r>
    <r>
      <rPr>
        <b/>
        <u/>
        <sz val="10"/>
        <rFont val="Arial"/>
        <family val="2"/>
      </rPr>
      <t xml:space="preserve">
</t>
    </r>
  </si>
  <si>
    <r>
      <rPr>
        <sz val="10"/>
        <rFont val="Arial"/>
        <family val="2"/>
      </rPr>
      <t>Durante el mes de mayo se recibio un total de 64</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(64) es el  total de requerimientos recibidos, dando respuesta oportuna a 53 con un porcentaje del 82.81%.
</t>
    </r>
    <r>
      <rPr>
        <b/>
        <u/>
        <sz val="10"/>
        <rFont val="Arial"/>
        <family val="2"/>
      </rPr>
      <t xml:space="preserve">
</t>
    </r>
  </si>
  <si>
    <r>
      <rPr>
        <sz val="10"/>
        <rFont val="Arial"/>
        <family val="2"/>
      </rPr>
      <t>Durante el  mes de junio se recibio un total de 80</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(80) es el  total de requerimientos recibidos, dando respuesta oportuna a 78 con un porcentaje del 97.5%.
</t>
    </r>
    <r>
      <rPr>
        <b/>
        <u/>
        <sz val="10"/>
        <rFont val="Arial"/>
        <family val="2"/>
      </rPr>
      <t xml:space="preserve">
</t>
    </r>
  </si>
  <si>
    <r>
      <rPr>
        <sz val="10"/>
        <rFont val="Arial"/>
        <family val="2"/>
      </rPr>
      <t>Durante el mes de julio se recibio un total de 69</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(69) es el  total de requerimientos recibidos, dando respuesta oportuna a 52 con un porcentaje del 77.61%.
</t>
    </r>
    <r>
      <rPr>
        <b/>
        <u/>
        <sz val="10"/>
        <rFont val="Arial"/>
        <family val="2"/>
      </rPr>
      <t xml:space="preserve">
</t>
    </r>
  </si>
  <si>
    <t>Agosto/2025</t>
  </si>
  <si>
    <t>Septiembre/2025</t>
  </si>
  <si>
    <t>Octubre/2025</t>
  </si>
  <si>
    <t>Noviembre/2025</t>
  </si>
  <si>
    <r>
      <rPr>
        <sz val="10"/>
        <rFont val="Arial"/>
        <family val="2"/>
      </rPr>
      <t>Durante el mes de agosto se recibio un total de 9</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(9) es el  total de requerimientos recibidos, dando respuesta oportuna a 9 con un porcentaje del 100%.
</t>
    </r>
    <r>
      <rPr>
        <b/>
        <u/>
        <sz val="10"/>
        <rFont val="Arial"/>
        <family val="2"/>
      </rPr>
      <t xml:space="preserve">
</t>
    </r>
  </si>
  <si>
    <r>
      <rPr>
        <sz val="10"/>
        <rFont val="Arial"/>
        <family val="2"/>
      </rPr>
      <t>Durante el mes de septiembre se recibio un total de 5</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(5) es el  total de requerimientos recibidos, dando respuesta oportuna a 5 con un porcentaje del 100%.
</t>
    </r>
    <r>
      <rPr>
        <b/>
        <u/>
        <sz val="10"/>
        <rFont val="Arial"/>
        <family val="2"/>
      </rPr>
      <t xml:space="preserve">
</t>
    </r>
  </si>
  <si>
    <r>
      <rPr>
        <sz val="10"/>
        <rFont val="Arial"/>
        <family val="2"/>
      </rPr>
      <t>Durante el  mes de octubre se recibio un total de 17</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(17) es el  total de requerimientos recibidos, dando respuesta oportuna a 17 con un porcentaje del 100%.
</t>
    </r>
    <r>
      <rPr>
        <b/>
        <u/>
        <sz val="10"/>
        <rFont val="Arial"/>
        <family val="2"/>
      </rPr>
      <t xml:space="preserve">
</t>
    </r>
  </si>
  <si>
    <r>
      <rPr>
        <sz val="10"/>
        <rFont val="Arial"/>
        <family val="2"/>
      </rPr>
      <t>Durante el  mes de noviembre se recibio un total de 15</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(15) es el  total de requerimientos recibidos, dando respuesta oportuna a 15 con un porcentaje del 100%.
</t>
    </r>
    <r>
      <rPr>
        <b/>
        <u/>
        <sz val="10"/>
        <rFont val="Arial"/>
        <family val="2"/>
      </rPr>
      <t xml:space="preserve">
</t>
    </r>
  </si>
  <si>
    <r>
      <rPr>
        <sz val="10"/>
        <rFont val="Arial"/>
        <family val="2"/>
      </rPr>
      <t>Durante el mes de diciembre se recibio un total de 7</t>
    </r>
    <r>
      <rPr>
        <b/>
        <sz val="10"/>
        <rFont val="Arial"/>
        <family val="2"/>
      </rPr>
      <t xml:space="preserve"> </t>
    </r>
    <r>
      <rPr>
        <b/>
        <u/>
        <sz val="10"/>
        <rFont val="Arial"/>
        <family val="2"/>
      </rPr>
      <t>requerimientos</t>
    </r>
    <r>
      <rPr>
        <b/>
        <sz val="10"/>
        <rFont val="Arial"/>
        <family val="2"/>
      </rPr>
      <t xml:space="preserve">, </t>
    </r>
    <r>
      <rPr>
        <sz val="10"/>
        <rFont val="Arial"/>
        <family val="2"/>
      </rPr>
      <t>distribuidos asi:
*</t>
    </r>
    <r>
      <rPr>
        <b/>
        <sz val="10"/>
        <rFont val="Arial"/>
        <family val="2"/>
      </rPr>
      <t xml:space="preserve">PQR RECIBIDOS EN CONTROL VEGETAL DE </t>
    </r>
    <r>
      <rPr>
        <b/>
        <u/>
        <sz val="10"/>
        <rFont val="Arial"/>
        <family val="2"/>
      </rPr>
      <t>ALUMBRADO PUBLICO :</t>
    </r>
    <r>
      <rPr>
        <b/>
        <sz val="10"/>
        <rFont val="Arial"/>
        <family val="2"/>
      </rPr>
      <t xml:space="preserve"> </t>
    </r>
    <r>
      <rPr>
        <sz val="10"/>
        <rFont val="Arial"/>
        <family val="2"/>
      </rPr>
      <t xml:space="preserve">(7) es el  total de requerimientos recibidos, dando respuesta oportuna a 7 con un porcentaje del 0%.
</t>
    </r>
    <r>
      <rPr>
        <b/>
        <u/>
        <sz val="10"/>
        <rFont val="Arial"/>
        <family val="2"/>
      </rPr>
      <t xml:space="preserve">
</t>
    </r>
  </si>
  <si>
    <r>
      <t xml:space="preserve">En el  mesde enero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</si>
  <si>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febrero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</si>
  <si>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marzo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</si>
  <si>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de abril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</si>
  <si>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mayo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</si>
  <si>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junio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</si>
  <si>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julio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</si>
  <si>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agosto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</si>
  <si>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septiembre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</si>
  <si>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octubre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</si>
  <si>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noviembre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</si>
  <si>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r>
      <t xml:space="preserve">En el mes de diciembre se cumplio la meta del indicador por los siguientes factores:                                                                                                                                              </t>
    </r>
    <r>
      <rPr>
        <b/>
        <sz val="10"/>
        <rFont val="Arial"/>
        <family val="2"/>
      </rPr>
      <t>ACCIONES ENCAMINADAS A MEJORAR EL SERVICIO:</t>
    </r>
    <r>
      <rPr>
        <sz val="10"/>
        <rFont val="Arial"/>
        <family val="2"/>
      </rPr>
      <t xml:space="preserve">
1). Se esta realizando el proceso de depuración de todas la peticiones, quejas y reclamos para descargar, ejecutar y finalizar el proceso de petición para  realizar el mantenimiento de control vegetal en las redes del Sistema de Alumbrado Público en los cuales se reciben requerimientos de podas, talas y visitas tecnicas para identificar si se tiene la competencia para realizar mantenimiento</t>
    </r>
  </si>
  <si>
    <t>Se realizo un analisis de las potencias en WATT, teniendo en cuenta el total  WATTdesmontados sodio menos el total  WATT instalados  LED, el cualo  presenta una reducción efectiva del 62 % en la potencia instalada, lo que evidencia una mejora sustancial en eficiencia energética</t>
  </si>
  <si>
    <r>
      <rPr>
        <b/>
        <sz val="10"/>
        <rFont val="Arial"/>
        <family val="2"/>
      </rPr>
      <t xml:space="preserve">Impacto Técnico en la modernización de AP:
</t>
    </r>
    <r>
      <rPr>
        <sz val="10"/>
        <rFont val="Arial"/>
        <family val="2"/>
      </rPr>
      <t xml:space="preserve">
Disminución de la demanda máxima
Reducción de pérdidas técnicas en redes
Menor carga en transformadores.
Mejora en estabilidad operativa.
Incremento de vida útil de equipos eléctricos.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</si>
</sst>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0"/>
  </numFmts>
  <fonts count="22" x14ac:knownFonts="1">
    <font>
      <sz val="11"/>
      <color theme="1"/>
      <name val="Calibri"/>
      <family val="2"/>
      <scheme val="minor"/>
    </font>
    <font>
      <sz val="11"/>
      <color theme="1"/>
      <name val="Calibri"/>
      <family val="2"/>
      <scheme val="minor"/>
    </font>
    <font>
      <b/>
      <sz val="10"/>
      <name val="Arial"/>
      <family val="2"/>
    </font>
    <font>
      <sz val="11"/>
      <name val="Arial"/>
      <family val="2"/>
    </font>
    <font>
      <sz val="10"/>
      <color theme="0"/>
      <name val="Arial"/>
      <family val="2"/>
    </font>
    <font>
      <b/>
      <sz val="12"/>
      <name val="Arial"/>
      <family val="2"/>
    </font>
    <font>
      <b/>
      <sz val="11"/>
      <name val="Arial"/>
      <family val="2"/>
    </font>
    <font>
      <sz val="10"/>
      <name val="Arial"/>
      <family val="2"/>
    </font>
    <font>
      <b/>
      <u/>
      <sz val="10"/>
      <name val="Arial"/>
      <family val="2"/>
    </font>
    <font>
      <sz val="9"/>
      <name val="Arial"/>
      <family val="2"/>
    </font>
    <font>
      <sz val="8"/>
      <name val="Arial"/>
      <family val="2"/>
    </font>
    <font>
      <b/>
      <sz val="9"/>
      <name val="Arial"/>
      <family val="2"/>
    </font>
    <font>
      <b/>
      <sz val="20"/>
      <color rgb="FF000000"/>
      <name val="Calibri"/>
      <family val="2"/>
    </font>
    <font>
      <sz val="9"/>
      <color indexed="81"/>
      <name val="Tahoma"/>
      <family val="2"/>
    </font>
    <font>
      <sz val="10"/>
      <color indexed="81"/>
      <name val="Tahoma"/>
      <family val="2"/>
    </font>
    <font>
      <b/>
      <sz val="8"/>
      <color indexed="81"/>
      <name val="Tahoma"/>
      <family val="2"/>
    </font>
    <font>
      <sz val="8"/>
      <color indexed="81"/>
      <name val="Tahoma"/>
      <family val="2"/>
    </font>
    <font>
      <b/>
      <sz val="9"/>
      <color indexed="81"/>
      <name val="Tahoma"/>
      <family val="2"/>
    </font>
    <font>
      <b/>
      <u/>
      <sz val="9"/>
      <name val="Arial"/>
      <family val="2"/>
    </font>
    <font>
      <b/>
      <sz val="11"/>
      <color theme="1"/>
      <name val="Calibri"/>
      <family val="2"/>
      <scheme val="minor"/>
    </font>
    <font>
      <b/>
      <sz val="8"/>
      <name val="Arial"/>
      <family val="2"/>
    </font>
    <font>
      <b/>
      <u/>
      <sz val="11"/>
      <color theme="1"/>
      <name val="Arial"/>
      <family val="2"/>
    </font>
  </fonts>
  <fills count="12">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6" tint="0.39997558519241921"/>
        <bgColor indexed="64"/>
      </patternFill>
    </fill>
    <fill>
      <patternFill patternType="solid">
        <fgColor rgb="FF92D05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47">
    <xf numFmtId="0" fontId="0" fillId="0" borderId="0" xfId="0"/>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6" xfId="0" applyBorder="1" applyAlignment="1">
      <alignment horizontal="center" vertical="center" wrapText="1"/>
    </xf>
    <xf numFmtId="0" fontId="5" fillId="0" borderId="16" xfId="0" applyFont="1" applyBorder="1" applyAlignment="1">
      <alignment horizontal="center" vertical="center" wrapText="1"/>
    </xf>
    <xf numFmtId="0" fontId="6" fillId="0" borderId="17" xfId="0" applyFont="1" applyBorder="1" applyAlignment="1">
      <alignment horizontal="left"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7" fillId="0" borderId="23"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7" fillId="0" borderId="15" xfId="0" applyFont="1" applyBorder="1" applyAlignment="1">
      <alignment horizontal="center" vertical="center" wrapText="1"/>
    </xf>
    <xf numFmtId="0" fontId="5" fillId="4" borderId="31" xfId="0" applyFont="1" applyFill="1" applyBorder="1" applyAlignment="1">
      <alignment horizontal="center" vertical="center" wrapText="1"/>
    </xf>
    <xf numFmtId="0" fontId="5" fillId="4" borderId="34"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0" borderId="0" xfId="0" applyFont="1" applyAlignment="1">
      <alignment horizontal="center" vertical="center" wrapText="1"/>
    </xf>
    <xf numFmtId="9" fontId="7" fillId="6" borderId="34" xfId="0" applyNumberFormat="1" applyFont="1" applyFill="1" applyBorder="1" applyAlignment="1">
      <alignment horizontal="center" vertical="center" wrapText="1"/>
    </xf>
    <xf numFmtId="9" fontId="7" fillId="7" borderId="34" xfId="0" applyNumberFormat="1" applyFont="1" applyFill="1" applyBorder="1" applyAlignment="1">
      <alignment horizontal="center" vertical="center" wrapText="1"/>
    </xf>
    <xf numFmtId="9" fontId="7" fillId="8" borderId="35" xfId="0" applyNumberFormat="1"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readingOrder="1"/>
    </xf>
    <xf numFmtId="0" fontId="0" fillId="0" borderId="23" xfId="0" applyBorder="1" applyAlignment="1">
      <alignment horizontal="center" vertical="center" wrapText="1"/>
    </xf>
    <xf numFmtId="0" fontId="7" fillId="0" borderId="0" xfId="0" applyFont="1" applyAlignment="1">
      <alignment horizontal="center" vertical="center" wrapText="1"/>
    </xf>
    <xf numFmtId="0" fontId="7" fillId="0" borderId="35" xfId="0" applyFont="1" applyBorder="1" applyAlignment="1">
      <alignment horizontal="center" vertical="center" wrapText="1"/>
    </xf>
    <xf numFmtId="0" fontId="2" fillId="2"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14" fontId="7" fillId="0" borderId="42" xfId="0" applyNumberFormat="1" applyFont="1" applyBorder="1" applyAlignment="1">
      <alignment horizontal="center" vertical="center" wrapText="1"/>
    </xf>
    <xf numFmtId="9" fontId="7" fillId="0" borderId="43" xfId="2" applyFont="1" applyBorder="1" applyAlignment="1">
      <alignment horizontal="center" vertical="center" wrapText="1"/>
    </xf>
    <xf numFmtId="10" fontId="7" fillId="9" borderId="43" xfId="2" applyNumberFormat="1" applyFont="1" applyFill="1" applyBorder="1" applyAlignment="1">
      <alignment horizontal="center" vertical="center" wrapText="1"/>
    </xf>
    <xf numFmtId="14" fontId="7" fillId="0" borderId="43" xfId="0" applyNumberFormat="1" applyFont="1" applyBorder="1" applyAlignment="1">
      <alignment horizontal="center" vertical="center" wrapText="1"/>
    </xf>
    <xf numFmtId="49" fontId="7" fillId="0" borderId="44" xfId="0" applyNumberFormat="1" applyFont="1" applyBorder="1" applyAlignment="1">
      <alignment horizontal="center" vertical="center" wrapText="1"/>
    </xf>
    <xf numFmtId="14" fontId="7" fillId="0" borderId="0" xfId="0" applyNumberFormat="1" applyFont="1" applyAlignment="1">
      <alignment horizontal="center" vertical="center" wrapText="1"/>
    </xf>
    <xf numFmtId="9" fontId="7" fillId="0" borderId="0" xfId="2" applyFont="1" applyBorder="1" applyAlignment="1">
      <alignment horizontal="center" vertical="center" wrapText="1"/>
    </xf>
    <xf numFmtId="10" fontId="7" fillId="9" borderId="0" xfId="2" applyNumberFormat="1" applyFont="1" applyFill="1" applyBorder="1" applyAlignment="1">
      <alignment horizontal="center" vertical="center" wrapText="1"/>
    </xf>
    <xf numFmtId="0" fontId="7" fillId="0" borderId="0" xfId="0" applyFont="1" applyAlignment="1">
      <alignment horizontal="left" vertical="top" wrapText="1"/>
    </xf>
    <xf numFmtId="0" fontId="10" fillId="0" borderId="0" xfId="0" applyFont="1" applyAlignment="1">
      <alignment horizontal="center" vertical="center" wrapText="1"/>
    </xf>
    <xf numFmtId="49" fontId="7" fillId="0" borderId="0" xfId="0" applyNumberFormat="1" applyFont="1" applyAlignment="1">
      <alignment horizontal="center" vertical="center" wrapText="1"/>
    </xf>
    <xf numFmtId="14" fontId="7" fillId="0" borderId="31" xfId="0" applyNumberFormat="1" applyFont="1" applyBorder="1" applyAlignment="1">
      <alignment horizontal="center" vertical="center" wrapText="1"/>
    </xf>
    <xf numFmtId="9" fontId="7" fillId="9" borderId="34" xfId="1" applyNumberFormat="1" applyFont="1" applyFill="1" applyBorder="1" applyAlignment="1">
      <alignment horizontal="center" vertical="center" wrapText="1"/>
    </xf>
    <xf numFmtId="10" fontId="7" fillId="9" borderId="34" xfId="2" applyNumberFormat="1" applyFont="1" applyFill="1" applyBorder="1" applyAlignment="1">
      <alignment horizontal="center" vertical="center" wrapText="1"/>
    </xf>
    <xf numFmtId="49" fontId="7" fillId="0" borderId="35" xfId="0" applyNumberFormat="1" applyFont="1" applyBorder="1" applyAlignment="1">
      <alignment horizontal="center" vertical="center" wrapText="1"/>
    </xf>
    <xf numFmtId="0" fontId="5" fillId="4" borderId="34" xfId="0" applyFont="1" applyFill="1" applyBorder="1" applyAlignment="1">
      <alignment horizontal="center" vertical="top" wrapText="1"/>
    </xf>
    <xf numFmtId="0" fontId="7" fillId="6" borderId="34"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7" fillId="8" borderId="35" xfId="0" applyFont="1" applyFill="1" applyBorder="1" applyAlignment="1">
      <alignment horizontal="center" vertical="center" wrapText="1"/>
    </xf>
    <xf numFmtId="1" fontId="0" fillId="0" borderId="0" xfId="0" applyNumberFormat="1" applyAlignment="1">
      <alignment horizontal="center" vertical="center" wrapText="1"/>
    </xf>
    <xf numFmtId="14" fontId="9" fillId="0" borderId="50" xfId="0" applyNumberFormat="1" applyFont="1" applyBorder="1" applyAlignment="1">
      <alignment vertical="center" wrapText="1"/>
    </xf>
    <xf numFmtId="14" fontId="9" fillId="0" borderId="0" xfId="0" applyNumberFormat="1" applyFont="1" applyAlignment="1">
      <alignment vertical="center" wrapText="1"/>
    </xf>
    <xf numFmtId="14" fontId="9" fillId="0" borderId="51" xfId="0" applyNumberFormat="1" applyFont="1" applyBorder="1" applyAlignment="1">
      <alignment vertical="center" wrapText="1"/>
    </xf>
    <xf numFmtId="14" fontId="9" fillId="0" borderId="29" xfId="0" applyNumberFormat="1" applyFont="1" applyBorder="1" applyAlignment="1">
      <alignment vertical="center" wrapText="1"/>
    </xf>
    <xf numFmtId="14" fontId="9" fillId="0" borderId="8" xfId="0" applyNumberFormat="1" applyFont="1" applyBorder="1" applyAlignment="1">
      <alignment vertical="center" wrapText="1"/>
    </xf>
    <xf numFmtId="14" fontId="9" fillId="0" borderId="30" xfId="0" applyNumberFormat="1" applyFont="1" applyBorder="1" applyAlignment="1">
      <alignment vertical="center" wrapText="1"/>
    </xf>
    <xf numFmtId="14" fontId="9" fillId="9" borderId="34" xfId="0" applyNumberFormat="1" applyFont="1" applyFill="1" applyBorder="1" applyAlignment="1">
      <alignment horizontal="center" vertical="center" wrapText="1"/>
    </xf>
    <xf numFmtId="9" fontId="9" fillId="0" borderId="34" xfId="2" applyFont="1" applyBorder="1" applyAlignment="1">
      <alignment horizontal="center" vertical="center" wrapText="1"/>
    </xf>
    <xf numFmtId="14" fontId="3" fillId="0" borderId="34" xfId="0" applyNumberFormat="1" applyFont="1" applyBorder="1" applyAlignment="1">
      <alignment horizontal="center" vertical="center" wrapText="1"/>
    </xf>
    <xf numFmtId="9" fontId="3" fillId="0" borderId="34" xfId="1" applyNumberFormat="1" applyFont="1" applyBorder="1" applyAlignment="1">
      <alignment horizontal="center" vertical="center" wrapText="1"/>
    </xf>
    <xf numFmtId="49" fontId="3" fillId="0" borderId="34" xfId="0" applyNumberFormat="1" applyFont="1" applyBorder="1" applyAlignment="1">
      <alignment horizontal="center" vertical="center" wrapText="1"/>
    </xf>
    <xf numFmtId="0" fontId="19" fillId="0" borderId="0" xfId="0" applyFont="1" applyAlignment="1">
      <alignment horizontal="center" vertical="center" wrapText="1"/>
    </xf>
    <xf numFmtId="9" fontId="0" fillId="0" borderId="0" xfId="2" applyFont="1" applyAlignment="1">
      <alignment horizontal="center" vertical="center" wrapText="1"/>
    </xf>
    <xf numFmtId="0" fontId="2" fillId="4" borderId="34" xfId="0" applyFont="1" applyFill="1" applyBorder="1" applyAlignment="1">
      <alignment horizontal="center" vertical="center" wrapText="1"/>
    </xf>
    <xf numFmtId="0" fontId="11" fillId="4" borderId="34" xfId="0" applyFont="1" applyFill="1" applyBorder="1" applyAlignment="1">
      <alignment horizontal="center" vertical="center" wrapText="1"/>
    </xf>
    <xf numFmtId="9" fontId="12" fillId="0" borderId="0" xfId="2" applyFont="1" applyAlignment="1">
      <alignment horizontal="center" readingOrder="1"/>
    </xf>
    <xf numFmtId="14" fontId="9" fillId="9" borderId="50" xfId="0" applyNumberFormat="1" applyFont="1" applyFill="1" applyBorder="1" applyAlignment="1">
      <alignment horizontal="center" vertical="center" wrapText="1"/>
    </xf>
    <xf numFmtId="9" fontId="9" fillId="9" borderId="0" xfId="2" applyFont="1" applyFill="1" applyBorder="1" applyAlignment="1">
      <alignment horizontal="center" vertical="center" wrapText="1"/>
    </xf>
    <xf numFmtId="9" fontId="11" fillId="9" borderId="0" xfId="2" applyFont="1" applyFill="1" applyBorder="1" applyAlignment="1">
      <alignment horizontal="center" vertical="center" wrapText="1"/>
    </xf>
    <xf numFmtId="0" fontId="18" fillId="9" borderId="0" xfId="0" applyFont="1" applyFill="1" applyAlignment="1">
      <alignment horizontal="left" vertical="top" wrapText="1"/>
    </xf>
    <xf numFmtId="0" fontId="9" fillId="9" borderId="0" xfId="0" applyFont="1" applyFill="1" applyAlignment="1">
      <alignment horizontal="left" vertical="top" wrapText="1"/>
    </xf>
    <xf numFmtId="0" fontId="9" fillId="9" borderId="0" xfId="0" applyFont="1" applyFill="1" applyAlignment="1">
      <alignment horizontal="center" vertical="center" wrapText="1"/>
    </xf>
    <xf numFmtId="14" fontId="9" fillId="9" borderId="0" xfId="0" applyNumberFormat="1" applyFont="1" applyFill="1" applyAlignment="1">
      <alignment horizontal="center" vertical="center" wrapText="1"/>
    </xf>
    <xf numFmtId="49" fontId="9" fillId="9" borderId="51" xfId="0" applyNumberFormat="1" applyFont="1" applyFill="1" applyBorder="1" applyAlignment="1">
      <alignment horizontal="center" vertical="center" wrapText="1"/>
    </xf>
    <xf numFmtId="0" fontId="0" fillId="9" borderId="0" xfId="0" applyFill="1" applyAlignment="1">
      <alignment horizontal="center" vertical="center" wrapText="1"/>
    </xf>
    <xf numFmtId="9" fontId="9" fillId="0" borderId="0" xfId="2" applyFont="1" applyAlignment="1">
      <alignment horizontal="center" vertical="center" wrapText="1"/>
    </xf>
    <xf numFmtId="9" fontId="7" fillId="10" borderId="34" xfId="2" applyFont="1" applyFill="1" applyBorder="1" applyAlignment="1">
      <alignment horizontal="center" vertical="center" wrapText="1"/>
    </xf>
    <xf numFmtId="49" fontId="7" fillId="0" borderId="34" xfId="0" applyNumberFormat="1" applyFont="1" applyBorder="1" applyAlignment="1">
      <alignment horizontal="center" vertical="center" wrapText="1"/>
    </xf>
    <xf numFmtId="9" fontId="10" fillId="0" borderId="0" xfId="2" applyFont="1" applyBorder="1" applyAlignment="1">
      <alignment horizontal="center" vertical="center" wrapText="1"/>
    </xf>
    <xf numFmtId="10" fontId="2" fillId="6" borderId="34" xfId="2" applyNumberFormat="1" applyFont="1" applyFill="1" applyBorder="1" applyAlignment="1">
      <alignment horizontal="center" vertical="center" wrapText="1"/>
    </xf>
    <xf numFmtId="9" fontId="7" fillId="6" borderId="43" xfId="2" applyFont="1" applyFill="1" applyBorder="1" applyAlignment="1">
      <alignment horizontal="center" vertical="center" wrapText="1"/>
    </xf>
    <xf numFmtId="14" fontId="7" fillId="0" borderId="34" xfId="0" applyNumberFormat="1" applyFont="1" applyBorder="1" applyAlignment="1">
      <alignment horizontal="center" vertical="center" wrapText="1"/>
    </xf>
    <xf numFmtId="0" fontId="7" fillId="0" borderId="32" xfId="0" applyFont="1" applyBorder="1" applyAlignment="1">
      <alignment horizontal="center" vertical="center" wrapText="1"/>
    </xf>
    <xf numFmtId="0" fontId="19" fillId="0" borderId="0" xfId="0" applyFont="1" applyAlignment="1">
      <alignment horizontal="center"/>
    </xf>
    <xf numFmtId="0" fontId="0" fillId="0" borderId="0" xfId="0" applyAlignment="1">
      <alignment horizontal="center"/>
    </xf>
    <xf numFmtId="14" fontId="9" fillId="9" borderId="47" xfId="0" applyNumberFormat="1" applyFont="1" applyFill="1" applyBorder="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wrapText="1"/>
    </xf>
    <xf numFmtId="10" fontId="7" fillId="11" borderId="34" xfId="2" applyNumberFormat="1" applyFont="1" applyFill="1" applyBorder="1" applyAlignment="1">
      <alignment horizontal="center" vertical="center" wrapText="1"/>
    </xf>
    <xf numFmtId="9" fontId="0" fillId="0" borderId="0" xfId="0" applyNumberFormat="1"/>
    <xf numFmtId="164" fontId="0" fillId="0" borderId="0" xfId="0" applyNumberFormat="1" applyAlignment="1">
      <alignment horizontal="center" vertical="center" wrapText="1"/>
    </xf>
    <xf numFmtId="9" fontId="9" fillId="10" borderId="34" xfId="2" applyFont="1" applyFill="1" applyBorder="1" applyAlignment="1">
      <alignment horizontal="center" vertical="center" wrapText="1"/>
    </xf>
    <xf numFmtId="9" fontId="3" fillId="8" borderId="34" xfId="2" applyFont="1" applyFill="1" applyBorder="1" applyAlignment="1">
      <alignment horizontal="center" vertical="center" wrapText="1"/>
    </xf>
    <xf numFmtId="14" fontId="9" fillId="9" borderId="43" xfId="0" applyNumberFormat="1" applyFont="1" applyFill="1" applyBorder="1" applyAlignment="1">
      <alignment horizontal="center" vertical="center" wrapText="1"/>
    </xf>
    <xf numFmtId="9" fontId="9" fillId="0" borderId="43" xfId="2" applyFont="1" applyBorder="1" applyAlignment="1">
      <alignment horizontal="center" vertical="center" wrapText="1"/>
    </xf>
    <xf numFmtId="9" fontId="7" fillId="10" borderId="43" xfId="2" applyFont="1" applyFill="1" applyBorder="1" applyAlignment="1">
      <alignment horizontal="center" vertical="center" wrapText="1"/>
    </xf>
    <xf numFmtId="10" fontId="2" fillId="6" borderId="43" xfId="2" applyNumberFormat="1" applyFont="1" applyFill="1" applyBorder="1" applyAlignment="1">
      <alignment horizontal="center" vertical="center" wrapText="1"/>
    </xf>
    <xf numFmtId="49" fontId="7" fillId="0" borderId="43" xfId="0" applyNumberFormat="1" applyFont="1" applyBorder="1" applyAlignment="1">
      <alignment horizontal="center" vertical="center" wrapText="1"/>
    </xf>
    <xf numFmtId="49" fontId="9" fillId="9" borderId="0" xfId="0" applyNumberFormat="1" applyFont="1" applyFill="1" applyAlignment="1">
      <alignment horizontal="center" vertical="center" wrapText="1"/>
    </xf>
    <xf numFmtId="14" fontId="9" fillId="9" borderId="52" xfId="0" applyNumberFormat="1" applyFont="1" applyFill="1" applyBorder="1" applyAlignment="1">
      <alignment horizontal="center" vertical="center" wrapText="1"/>
    </xf>
    <xf numFmtId="9" fontId="9" fillId="0" borderId="53" xfId="2" applyFont="1" applyBorder="1" applyAlignment="1">
      <alignment horizontal="center" vertical="center" wrapText="1"/>
    </xf>
    <xf numFmtId="9" fontId="7" fillId="10" borderId="53" xfId="2" applyFont="1" applyFill="1" applyBorder="1" applyAlignment="1">
      <alignment horizontal="center" vertical="center" wrapText="1"/>
    </xf>
    <xf numFmtId="10" fontId="2" fillId="6" borderId="53" xfId="2" applyNumberFormat="1" applyFont="1" applyFill="1" applyBorder="1" applyAlignment="1">
      <alignment horizontal="center" vertical="center" wrapText="1"/>
    </xf>
    <xf numFmtId="14" fontId="7" fillId="0" borderId="53" xfId="0" applyNumberFormat="1" applyFont="1" applyBorder="1" applyAlignment="1">
      <alignment horizontal="center" vertical="center" wrapText="1"/>
    </xf>
    <xf numFmtId="49" fontId="7" fillId="0" borderId="54" xfId="0" applyNumberFormat="1" applyFont="1" applyBorder="1" applyAlignment="1">
      <alignment horizontal="center" vertical="center" wrapText="1"/>
    </xf>
    <xf numFmtId="9" fontId="3" fillId="6" borderId="34" xfId="2" applyFont="1" applyFill="1" applyBorder="1" applyAlignment="1">
      <alignment horizontal="center" vertical="center" wrapText="1"/>
    </xf>
    <xf numFmtId="10" fontId="7" fillId="8" borderId="34"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49"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2"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0" fontId="5" fillId="4" borderId="31"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wrapText="1"/>
    </xf>
    <xf numFmtId="0" fontId="5" fillId="4" borderId="34" xfId="0" applyFont="1" applyFill="1" applyBorder="1" applyAlignment="1">
      <alignment horizontal="center" vertical="center" wrapText="1"/>
    </xf>
    <xf numFmtId="0" fontId="10" fillId="0" borderId="34" xfId="0" applyFont="1" applyBorder="1" applyAlignment="1">
      <alignment horizontal="center" vertical="center" wrapText="1"/>
    </xf>
    <xf numFmtId="0" fontId="5" fillId="4" borderId="16" xfId="0" applyFont="1" applyFill="1" applyBorder="1" applyAlignment="1">
      <alignment horizontal="center" vertical="center" wrapText="1"/>
    </xf>
    <xf numFmtId="0" fontId="5" fillId="4" borderId="0" xfId="0" applyFont="1" applyFill="1" applyAlignment="1">
      <alignment horizontal="center" vertical="center" wrapTex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5" fillId="2" borderId="20" xfId="0" applyFont="1" applyFill="1" applyBorder="1" applyAlignment="1">
      <alignment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8" fillId="0" borderId="34" xfId="0" applyFont="1" applyBorder="1" applyAlignment="1">
      <alignment horizontal="left" vertical="top" wrapText="1"/>
    </xf>
    <xf numFmtId="0" fontId="7" fillId="0" borderId="34" xfId="0" applyFont="1" applyBorder="1" applyAlignment="1">
      <alignment horizontal="left" vertical="top" wrapText="1"/>
    </xf>
    <xf numFmtId="0" fontId="7" fillId="5" borderId="3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0" borderId="53" xfId="0" applyFont="1" applyBorder="1" applyAlignment="1">
      <alignment horizontal="left" vertical="top" wrapText="1"/>
    </xf>
    <xf numFmtId="0" fontId="7" fillId="0" borderId="53" xfId="0" applyFont="1" applyBorder="1" applyAlignment="1">
      <alignment horizontal="left" vertical="top" wrapText="1"/>
    </xf>
    <xf numFmtId="0" fontId="7" fillId="5" borderId="53" xfId="0" applyFont="1" applyFill="1" applyBorder="1" applyAlignment="1">
      <alignment horizontal="center" vertical="center" wrapText="1"/>
    </xf>
    <xf numFmtId="0" fontId="8" fillId="0" borderId="43" xfId="0" applyFont="1" applyBorder="1" applyAlignment="1">
      <alignment horizontal="left" vertical="top" wrapText="1"/>
    </xf>
    <xf numFmtId="0" fontId="7" fillId="0" borderId="43" xfId="0" applyFont="1" applyBorder="1" applyAlignment="1">
      <alignment horizontal="left" vertical="top" wrapText="1"/>
    </xf>
    <xf numFmtId="0" fontId="7" fillId="5" borderId="43" xfId="0" applyFont="1" applyFill="1" applyBorder="1" applyAlignment="1">
      <alignment horizontal="center" vertical="center" wrapText="1"/>
    </xf>
    <xf numFmtId="14" fontId="9" fillId="9" borderId="46" xfId="0" applyNumberFormat="1" applyFont="1" applyFill="1" applyBorder="1" applyAlignment="1">
      <alignment horizontal="center" vertical="center" wrapText="1"/>
    </xf>
    <xf numFmtId="14" fontId="9" fillId="9" borderId="16" xfId="0" applyNumberFormat="1" applyFont="1" applyFill="1" applyBorder="1" applyAlignment="1">
      <alignment horizontal="center" vertical="center" wrapText="1"/>
    </xf>
    <xf numFmtId="14" fontId="9" fillId="9" borderId="47" xfId="0" applyNumberFormat="1" applyFont="1" applyFill="1" applyBorder="1" applyAlignment="1">
      <alignment horizontal="center" vertical="center" wrapText="1"/>
    </xf>
    <xf numFmtId="14" fontId="9" fillId="9" borderId="50" xfId="0" applyNumberFormat="1" applyFont="1" applyFill="1" applyBorder="1" applyAlignment="1">
      <alignment horizontal="center" vertical="center" wrapText="1"/>
    </xf>
    <xf numFmtId="14" fontId="9" fillId="9" borderId="0" xfId="0" applyNumberFormat="1" applyFont="1" applyFill="1" applyAlignment="1">
      <alignment horizontal="center" vertical="center" wrapText="1"/>
    </xf>
    <xf numFmtId="14" fontId="9" fillId="9" borderId="51" xfId="0" applyNumberFormat="1" applyFont="1" applyFill="1" applyBorder="1" applyAlignment="1">
      <alignment horizontal="center" vertical="center" wrapText="1"/>
    </xf>
    <xf numFmtId="14" fontId="3" fillId="9" borderId="32" xfId="0" applyNumberFormat="1" applyFont="1" applyFill="1" applyBorder="1" applyAlignment="1">
      <alignment horizontal="center" vertical="center" wrapText="1"/>
    </xf>
    <xf numFmtId="14" fontId="3" fillId="9" borderId="33" xfId="0" applyNumberFormat="1"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14" fontId="7" fillId="0" borderId="12" xfId="0" applyNumberFormat="1" applyFont="1" applyBorder="1" applyAlignment="1">
      <alignment horizontal="center" vertical="center" wrapText="1"/>
    </xf>
    <xf numFmtId="14" fontId="7" fillId="0" borderId="26" xfId="0" applyNumberFormat="1" applyFont="1" applyBorder="1" applyAlignment="1">
      <alignment horizontal="center" vertical="center" wrapText="1"/>
    </xf>
    <xf numFmtId="14" fontId="7" fillId="0" borderId="45"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5" borderId="3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9" fontId="9" fillId="0" borderId="16" xfId="2" applyFont="1" applyBorder="1" applyAlignment="1">
      <alignment horizontal="center" vertical="center" wrapText="1"/>
    </xf>
    <xf numFmtId="9" fontId="9" fillId="0" borderId="0" xfId="2" applyFont="1" applyAlignment="1">
      <alignment horizontal="center" vertical="center" wrapText="1"/>
    </xf>
    <xf numFmtId="9" fontId="10" fillId="0" borderId="34" xfId="2" applyFont="1" applyBorder="1" applyAlignment="1">
      <alignment horizontal="center" vertical="center" wrapText="1"/>
    </xf>
    <xf numFmtId="0" fontId="2" fillId="0" borderId="34" xfId="0" applyFont="1" applyBorder="1" applyAlignment="1">
      <alignment horizontal="left" vertical="top" wrapText="1"/>
    </xf>
    <xf numFmtId="14" fontId="7" fillId="0" borderId="34" xfId="0" applyNumberFormat="1" applyFont="1" applyBorder="1" applyAlignment="1">
      <alignment horizontal="center" vertical="center" wrapText="1"/>
    </xf>
    <xf numFmtId="9" fontId="9" fillId="0" borderId="16" xfId="0" applyNumberFormat="1" applyFont="1" applyBorder="1" applyAlignment="1">
      <alignment horizontal="center" vertical="center" wrapText="1"/>
    </xf>
    <xf numFmtId="9" fontId="7" fillId="0" borderId="34" xfId="0" applyNumberFormat="1" applyFont="1" applyBorder="1" applyAlignment="1">
      <alignment horizontal="center" vertical="center" wrapText="1"/>
    </xf>
    <xf numFmtId="0" fontId="7" fillId="0" borderId="32"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14" fontId="7" fillId="0" borderId="46" xfId="0" applyNumberFormat="1" applyFont="1" applyBorder="1" applyAlignment="1">
      <alignment horizontal="center" vertical="center" wrapText="1"/>
    </xf>
    <xf numFmtId="14" fontId="7" fillId="0" borderId="16" xfId="0" applyNumberFormat="1" applyFont="1" applyBorder="1" applyAlignment="1">
      <alignment horizontal="center" vertical="center" wrapText="1"/>
    </xf>
    <xf numFmtId="14" fontId="7" fillId="0" borderId="47" xfId="0" applyNumberFormat="1" applyFont="1" applyBorder="1" applyAlignment="1">
      <alignment horizontal="center" vertical="center" wrapText="1"/>
    </xf>
    <xf numFmtId="14" fontId="7" fillId="0" borderId="29" xfId="0" applyNumberFormat="1" applyFont="1" applyBorder="1" applyAlignment="1">
      <alignment horizontal="center" vertical="center" wrapText="1"/>
    </xf>
    <xf numFmtId="14" fontId="7" fillId="0" borderId="8" xfId="0" applyNumberFormat="1" applyFont="1" applyBorder="1" applyAlignment="1">
      <alignment horizontal="center" vertical="center" wrapText="1"/>
    </xf>
    <xf numFmtId="14" fontId="7" fillId="0" borderId="30" xfId="0" applyNumberFormat="1" applyFont="1" applyBorder="1" applyAlignment="1">
      <alignment horizontal="center" vertical="center" wrapText="1"/>
    </xf>
    <xf numFmtId="0" fontId="3" fillId="9" borderId="46" xfId="0" applyFont="1" applyFill="1" applyBorder="1" applyAlignment="1">
      <alignment horizontal="left" vertical="top" wrapText="1"/>
    </xf>
    <xf numFmtId="0" fontId="7" fillId="9" borderId="47" xfId="0" applyFont="1" applyFill="1" applyBorder="1" applyAlignment="1">
      <alignment horizontal="left" vertical="top" wrapText="1"/>
    </xf>
    <xf numFmtId="0" fontId="10" fillId="0" borderId="43" xfId="0" applyFont="1" applyBorder="1" applyAlignment="1">
      <alignment horizontal="center" vertical="center" wrapText="1"/>
    </xf>
    <xf numFmtId="0" fontId="0" fillId="0" borderId="34" xfId="0"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2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7" fillId="0" borderId="33" xfId="0" applyFont="1" applyBorder="1" applyAlignment="1">
      <alignment horizontal="left" vertical="top" wrapText="1"/>
    </xf>
    <xf numFmtId="0" fontId="7" fillId="0" borderId="32" xfId="0" applyFont="1" applyBorder="1" applyAlignment="1">
      <alignment horizontal="center" vertical="top" wrapText="1"/>
    </xf>
    <xf numFmtId="0" fontId="7" fillId="0" borderId="33" xfId="0" applyFont="1" applyBorder="1" applyAlignment="1">
      <alignment horizontal="center" vertical="top" wrapText="1"/>
    </xf>
    <xf numFmtId="9" fontId="7" fillId="0" borderId="16"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left"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OCUPACION DE PUESTOS EN</a:t>
            </a:r>
            <a:r>
              <a:rPr lang="es-CO" baseline="0"/>
              <a:t> LAS PLAZAS DE MERCADO</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246981627296588"/>
          <c:y val="0.17171296296296298"/>
          <c:w val="0.79975240594925645"/>
          <c:h val="0.72088764946048411"/>
        </c:manualLayout>
      </c:layout>
      <c:bar3DChart>
        <c:barDir val="col"/>
        <c:grouping val="clustered"/>
        <c:varyColors val="0"/>
        <c:ser>
          <c:idx val="0"/>
          <c:order val="0"/>
          <c:tx>
            <c:strRef>
              <c:f>Hoja1!$B$66</c:f>
              <c:strCache>
                <c:ptCount val="1"/>
                <c:pt idx="0">
                  <c:v>I SEMESTRE</c:v>
                </c:pt>
              </c:strCache>
            </c:strRef>
          </c:tx>
          <c:spPr>
            <a:solidFill>
              <a:schemeClr val="accent1"/>
            </a:solidFill>
            <a:ln>
              <a:noFill/>
            </a:ln>
            <a:effectLst/>
            <a:sp3d/>
          </c:spPr>
          <c:invertIfNegative val="0"/>
          <c:dLbls>
            <c:dLbl>
              <c:idx val="0"/>
              <c:layout>
                <c:manualLayout>
                  <c:x val="8.055555555555545E-2"/>
                  <c:y val="-9.722222222222222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05-4AF9-8FEB-D874C24B56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Hoja1!$C$66</c:f>
              <c:numCache>
                <c:formatCode>General</c:formatCode>
                <c:ptCount val="1"/>
                <c:pt idx="0">
                  <c:v>1834</c:v>
                </c:pt>
              </c:numCache>
            </c:numRef>
          </c:val>
          <c:extLst>
            <c:ext xmlns:c16="http://schemas.microsoft.com/office/drawing/2014/chart" uri="{C3380CC4-5D6E-409C-BE32-E72D297353CC}">
              <c16:uniqueId val="{00000001-6E05-4AF9-8FEB-D874C24B5690}"/>
            </c:ext>
          </c:extLst>
        </c:ser>
        <c:ser>
          <c:idx val="1"/>
          <c:order val="1"/>
          <c:tx>
            <c:strRef>
              <c:f>Hoja1!$B$67</c:f>
              <c:strCache>
                <c:ptCount val="1"/>
                <c:pt idx="0">
                  <c:v>II SEMESTRE</c:v>
                </c:pt>
              </c:strCache>
            </c:strRef>
          </c:tx>
          <c:spPr>
            <a:solidFill>
              <a:schemeClr val="accent2"/>
            </a:solidFill>
            <a:ln>
              <a:noFill/>
            </a:ln>
            <a:effectLst/>
            <a:sp3d/>
          </c:spPr>
          <c:invertIfNegative val="0"/>
          <c:dLbls>
            <c:dLbl>
              <c:idx val="0"/>
              <c:layout>
                <c:manualLayout>
                  <c:x val="4.3767091135244005E-2"/>
                  <c:y val="-0.111111111111111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E05-4AF9-8FEB-D874C24B56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Hoja1!$C$67</c:f>
              <c:numCache>
                <c:formatCode>General</c:formatCode>
                <c:ptCount val="1"/>
                <c:pt idx="0">
                  <c:v>1567</c:v>
                </c:pt>
              </c:numCache>
            </c:numRef>
          </c:val>
          <c:extLst>
            <c:ext xmlns:c16="http://schemas.microsoft.com/office/drawing/2014/chart" uri="{C3380CC4-5D6E-409C-BE32-E72D297353CC}">
              <c16:uniqueId val="{00000003-6E05-4AF9-8FEB-D874C24B5690}"/>
            </c:ext>
          </c:extLst>
        </c:ser>
        <c:dLbls>
          <c:showLegendKey val="0"/>
          <c:showVal val="1"/>
          <c:showCatName val="0"/>
          <c:showSerName val="0"/>
          <c:showPercent val="0"/>
          <c:showBubbleSize val="0"/>
        </c:dLbls>
        <c:gapWidth val="150"/>
        <c:shape val="box"/>
        <c:axId val="1599493151"/>
        <c:axId val="1596530511"/>
        <c:axId val="0"/>
      </c:bar3DChart>
      <c:catAx>
        <c:axId val="1599493151"/>
        <c:scaling>
          <c:orientation val="minMax"/>
        </c:scaling>
        <c:delete val="1"/>
        <c:axPos val="b"/>
        <c:majorTickMark val="none"/>
        <c:minorTickMark val="none"/>
        <c:tickLblPos val="nextTo"/>
        <c:crossAx val="1596530511"/>
        <c:crosses val="autoZero"/>
        <c:auto val="1"/>
        <c:lblAlgn val="ctr"/>
        <c:lblOffset val="100"/>
        <c:noMultiLvlLbl val="0"/>
      </c:catAx>
      <c:valAx>
        <c:axId val="1596530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94931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sz="1600" b="1" i="0" u="none" strike="noStrike" kern="1200" baseline="0">
                <a:solidFill>
                  <a:srgbClr val="1F497D"/>
                </a:solidFill>
              </a:rPr>
              <a:t>RESPUESTA DE ORDENES DE SERVICIO DE ALUMBRADO PUBLICO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Hoja1!$D$131</c:f>
              <c:strCache>
                <c:ptCount val="1"/>
                <c:pt idx="0">
                  <c:v>enero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invertIfNegative val="0"/>
          <c:dLbls>
            <c:delete val="1"/>
          </c:dLbls>
          <c:cat>
            <c:strRef>
              <c:f>Hoja1!$C$132:$C$133</c:f>
              <c:strCache>
                <c:ptCount val="2"/>
                <c:pt idx="0">
                  <c:v>ejecutado y programado</c:v>
                </c:pt>
                <c:pt idx="1">
                  <c:v>pendiente</c:v>
                </c:pt>
              </c:strCache>
            </c:strRef>
          </c:cat>
          <c:val>
            <c:numRef>
              <c:f>Hoja1!$D$132:$D$133</c:f>
              <c:numCache>
                <c:formatCode>General</c:formatCode>
                <c:ptCount val="2"/>
                <c:pt idx="0">
                  <c:v>458</c:v>
                </c:pt>
                <c:pt idx="1">
                  <c:v>354</c:v>
                </c:pt>
              </c:numCache>
            </c:numRef>
          </c:val>
          <c:extLst>
            <c:ext xmlns:c16="http://schemas.microsoft.com/office/drawing/2014/chart" uri="{C3380CC4-5D6E-409C-BE32-E72D297353CC}">
              <c16:uniqueId val="{00000000-9F20-4133-B58B-93F936630E83}"/>
            </c:ext>
          </c:extLst>
        </c:ser>
        <c:dLbls>
          <c:showLegendKey val="0"/>
          <c:showVal val="1"/>
          <c:showCatName val="0"/>
          <c:showSerName val="0"/>
          <c:showPercent val="0"/>
          <c:showBubbleSize val="0"/>
        </c:dLbls>
        <c:gapWidth val="150"/>
        <c:shape val="box"/>
        <c:axId val="1651682864"/>
        <c:axId val="1651681904"/>
        <c:axId val="0"/>
      </c:bar3DChart>
      <c:catAx>
        <c:axId val="165168286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651681904"/>
        <c:crosses val="autoZero"/>
        <c:auto val="1"/>
        <c:lblAlgn val="ctr"/>
        <c:lblOffset val="100"/>
        <c:noMultiLvlLbl val="0"/>
      </c:catAx>
      <c:valAx>
        <c:axId val="165168190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651682864"/>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es-CO"/>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RESPUESTA DE ORDENES DE SERVICIO DE</a:t>
            </a:r>
            <a:r>
              <a:rPr lang="es-CO" baseline="0"/>
              <a:t> ALUMBRADO PUBLICO</a:t>
            </a:r>
            <a:endParaRPr lang="es-CO"/>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Hoja1!$B$5</c:f>
              <c:strCache>
                <c:ptCount val="1"/>
                <c:pt idx="0">
                  <c:v>ejecutado y programado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Hoja1!$C$4:$N$4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Hoja1!$C$5:$N$5</c:f>
              <c:numCache>
                <c:formatCode>General</c:formatCode>
                <c:ptCount val="12"/>
                <c:pt idx="0">
                  <c:v>426</c:v>
                </c:pt>
                <c:pt idx="1">
                  <c:v>427</c:v>
                </c:pt>
                <c:pt idx="2">
                  <c:v>427</c:v>
                </c:pt>
                <c:pt idx="3">
                  <c:v>410</c:v>
                </c:pt>
                <c:pt idx="4">
                  <c:v>480</c:v>
                </c:pt>
                <c:pt idx="5">
                  <c:v>301</c:v>
                </c:pt>
                <c:pt idx="6">
                  <c:v>389</c:v>
                </c:pt>
                <c:pt idx="7">
                  <c:v>404</c:v>
                </c:pt>
                <c:pt idx="8">
                  <c:v>445</c:v>
                </c:pt>
                <c:pt idx="9">
                  <c:v>537</c:v>
                </c:pt>
                <c:pt idx="10">
                  <c:v>434</c:v>
                </c:pt>
                <c:pt idx="11">
                  <c:v>319</c:v>
                </c:pt>
              </c:numCache>
            </c:numRef>
          </c:val>
          <c:extLst>
            <c:ext xmlns:c16="http://schemas.microsoft.com/office/drawing/2014/chart" uri="{C3380CC4-5D6E-409C-BE32-E72D297353CC}">
              <c16:uniqueId val="{00000000-8973-403C-8D46-C141FE809971}"/>
            </c:ext>
          </c:extLst>
        </c:ser>
        <c:ser>
          <c:idx val="1"/>
          <c:order val="1"/>
          <c:tx>
            <c:strRef>
              <c:f>Hoja1!$B$6</c:f>
              <c:strCache>
                <c:ptCount val="1"/>
                <c:pt idx="0">
                  <c:v>pendiente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2">
                          <a:lumMod val="35000"/>
                          <a:lumOff val="65000"/>
                        </a:schemeClr>
                      </a:solidFill>
                    </a:ln>
                    <a:effectLst/>
                  </c:spPr>
                </c15:leaderLines>
              </c:ext>
            </c:extLst>
          </c:dLbls>
          <c:cat>
            <c:strRef>
              <c:f>Hoja1!$C$4:$N$4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Hoja1!$C$6:$N$6</c:f>
              <c:numCache>
                <c:formatCode>General</c:formatCode>
                <c:ptCount val="12"/>
                <c:pt idx="0">
                  <c:v>3</c:v>
                </c:pt>
                <c:pt idx="1">
                  <c:v>9</c:v>
                </c:pt>
                <c:pt idx="2">
                  <c:v>15</c:v>
                </c:pt>
                <c:pt idx="3">
                  <c:v>8</c:v>
                </c:pt>
                <c:pt idx="4">
                  <c:v>16</c:v>
                </c:pt>
                <c:pt idx="5">
                  <c:v>13</c:v>
                </c:pt>
                <c:pt idx="6">
                  <c:v>15</c:v>
                </c:pt>
                <c:pt idx="7">
                  <c:v>8</c:v>
                </c:pt>
                <c:pt idx="8">
                  <c:v>18</c:v>
                </c:pt>
                <c:pt idx="9">
                  <c:v>189</c:v>
                </c:pt>
                <c:pt idx="10">
                  <c:v>92</c:v>
                </c:pt>
                <c:pt idx="11">
                  <c:v>55</c:v>
                </c:pt>
              </c:numCache>
            </c:numRef>
          </c:val>
          <c:extLst>
            <c:ext xmlns:c16="http://schemas.microsoft.com/office/drawing/2014/chart" uri="{C3380CC4-5D6E-409C-BE32-E72D297353CC}">
              <c16:uniqueId val="{00000001-8973-403C-8D46-C141FE809971}"/>
            </c:ext>
          </c:extLst>
        </c:ser>
        <c:dLbls>
          <c:dLblPos val="outEnd"/>
          <c:showLegendKey val="0"/>
          <c:showVal val="1"/>
          <c:showCatName val="0"/>
          <c:showSerName val="0"/>
          <c:showPercent val="0"/>
          <c:showBubbleSize val="0"/>
        </c:dLbls>
        <c:gapWidth val="100"/>
        <c:overlap val="-24"/>
        <c:axId val="1991323231"/>
        <c:axId val="1991308671"/>
      </c:barChart>
      <c:catAx>
        <c:axId val="19913232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91308671"/>
        <c:crosses val="autoZero"/>
        <c:auto val="1"/>
        <c:lblAlgn val="ctr"/>
        <c:lblOffset val="100"/>
        <c:noMultiLvlLbl val="0"/>
      </c:catAx>
      <c:valAx>
        <c:axId val="1991308671"/>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9132323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INTERVENCIONES DE PARQUES Y</a:t>
            </a:r>
            <a:r>
              <a:rPr lang="en-US" baseline="0"/>
              <a:t> ZONAS VERDES</a:t>
            </a:r>
            <a:endParaRPr lang="en-US"/>
          </a:p>
        </c:rich>
      </c:tx>
      <c:layout>
        <c:manualLayout>
          <c:xMode val="edge"/>
          <c:yMode val="edge"/>
          <c:x val="0.10831518803831831"/>
          <c:y val="2.3148148148148147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6111111111111108E-2"/>
          <c:y val="0.21747703412073491"/>
          <c:w val="0.93888888888888888"/>
          <c:h val="0.69827172645086033"/>
        </c:manualLayout>
      </c:layout>
      <c:bar3DChart>
        <c:barDir val="col"/>
        <c:grouping val="clustered"/>
        <c:varyColors val="0"/>
        <c:ser>
          <c:idx val="0"/>
          <c:order val="0"/>
          <c:tx>
            <c:strRef>
              <c:f>Hoja1!$C$25</c:f>
              <c:strCache>
                <c:ptCount val="1"/>
                <c:pt idx="0">
                  <c:v>I SEMESTRE</c:v>
                </c:pt>
              </c:strCache>
            </c:strRef>
          </c:tx>
          <c:spPr>
            <a:gradFill>
              <a:gsLst>
                <a:gs pos="100000">
                  <a:schemeClr val="accent1">
                    <a:alpha val="0"/>
                  </a:schemeClr>
                </a:gs>
                <a:gs pos="50000">
                  <a:schemeClr val="accent1"/>
                </a:gs>
              </a:gsLst>
              <a:lin ang="5400000" scaled="0"/>
            </a:gradFill>
            <a:ln>
              <a:noFill/>
            </a:ln>
            <a:effectLst/>
            <a:sp3d/>
          </c:spPr>
          <c:invertIfNegative val="0"/>
          <c:dLbls>
            <c:dLbl>
              <c:idx val="0"/>
              <c:layout>
                <c:manualLayout>
                  <c:x val="4.1115153927058758E-2"/>
                  <c:y val="-4.398166375036451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6.9777777777777772E-2"/>
                      <c:h val="7.8634441528142307E-2"/>
                    </c:manualLayout>
                  </c15:layout>
                </c:ext>
                <c:ext xmlns:c16="http://schemas.microsoft.com/office/drawing/2014/chart" uri="{C3380CC4-5D6E-409C-BE32-E72D297353CC}">
                  <c16:uniqueId val="{00000001-D954-4690-B1CC-35A24853437D}"/>
                </c:ext>
              </c:extLst>
            </c:dLbl>
            <c:dLbl>
              <c:idx val="1"/>
              <c:layout>
                <c:manualLayout>
                  <c:x val="4.5526426414006241E-2"/>
                  <c:y val="-1.157389180519110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6.4983891231605528E-2"/>
                      <c:h val="0.10641221930592007"/>
                    </c:manualLayout>
                  </c15:layout>
                </c:ext>
                <c:ext xmlns:c16="http://schemas.microsoft.com/office/drawing/2014/chart" uri="{C3380CC4-5D6E-409C-BE32-E72D297353CC}">
                  <c16:uniqueId val="{00000002-D954-4690-B1CC-35A24853437D}"/>
                </c:ext>
              </c:extLst>
            </c:dLbl>
            <c:dLbl>
              <c:idx val="2"/>
              <c:layout>
                <c:manualLayout>
                  <c:x val="4.8134777376654454E-2"/>
                  <c:y val="1.388907115777194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6.1516245487364618E-2"/>
                      <c:h val="0.1434492563429571"/>
                    </c:manualLayout>
                  </c15:layout>
                </c:ext>
                <c:ext xmlns:c16="http://schemas.microsoft.com/office/drawing/2014/chart" uri="{C3380CC4-5D6E-409C-BE32-E72D297353CC}">
                  <c16:uniqueId val="{00000000-38FD-4A0F-B488-E1603E4D96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Hoja1!$B$26:$B$28</c:f>
              <c:strCache>
                <c:ptCount val="3"/>
                <c:pt idx="0">
                  <c:v>PROYECTADOS EN EL AÑO</c:v>
                </c:pt>
                <c:pt idx="1">
                  <c:v>EJECUTADOS PRIMER SEMESTRE</c:v>
                </c:pt>
                <c:pt idx="2">
                  <c:v>EJECUTADOS SEGUNDO SEMESTRE</c:v>
                </c:pt>
              </c:strCache>
            </c:strRef>
          </c:cat>
          <c:val>
            <c:numRef>
              <c:f>Hoja1!$C$26:$C$28</c:f>
              <c:numCache>
                <c:formatCode>General</c:formatCode>
                <c:ptCount val="3"/>
                <c:pt idx="0">
                  <c:v>126</c:v>
                </c:pt>
                <c:pt idx="1">
                  <c:v>32</c:v>
                </c:pt>
                <c:pt idx="2">
                  <c:v>94</c:v>
                </c:pt>
              </c:numCache>
            </c:numRef>
          </c:val>
          <c:extLst>
            <c:ext xmlns:c16="http://schemas.microsoft.com/office/drawing/2014/chart" uri="{C3380CC4-5D6E-409C-BE32-E72D297353CC}">
              <c16:uniqueId val="{00000000-D954-4690-B1CC-35A24853437D}"/>
            </c:ext>
          </c:extLst>
        </c:ser>
        <c:dLbls>
          <c:showLegendKey val="0"/>
          <c:showVal val="1"/>
          <c:showCatName val="0"/>
          <c:showSerName val="0"/>
          <c:showPercent val="0"/>
          <c:showBubbleSize val="0"/>
        </c:dLbls>
        <c:gapWidth val="150"/>
        <c:gapDepth val="0"/>
        <c:shape val="box"/>
        <c:axId val="1599488991"/>
        <c:axId val="1599490239"/>
        <c:axId val="0"/>
      </c:bar3DChart>
      <c:catAx>
        <c:axId val="159948899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9490239"/>
        <c:crosses val="autoZero"/>
        <c:auto val="1"/>
        <c:lblAlgn val="ctr"/>
        <c:lblOffset val="100"/>
        <c:noMultiLvlLbl val="0"/>
      </c:catAx>
      <c:valAx>
        <c:axId val="1599490239"/>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94889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s-CO"/>
              <a:t>MANTENIMIENTO PLAZAS DE MERCADO</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Hoja1!$B$42</c:f>
              <c:strCache>
                <c:ptCount val="1"/>
                <c:pt idx="0">
                  <c:v>actividades de mantenimiento proyectado</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Hoja1!$C$41:$N$41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Hoja1!$C$42:$N$42</c:f>
              <c:numCache>
                <c:formatCode>General</c:formatCode>
                <c:ptCount val="12"/>
                <c:pt idx="0">
                  <c:v>10</c:v>
                </c:pt>
                <c:pt idx="1">
                  <c:v>10</c:v>
                </c:pt>
                <c:pt idx="2">
                  <c:v>10</c:v>
                </c:pt>
                <c:pt idx="3">
                  <c:v>10</c:v>
                </c:pt>
                <c:pt idx="4">
                  <c:v>10</c:v>
                </c:pt>
                <c:pt idx="5">
                  <c:v>10</c:v>
                </c:pt>
                <c:pt idx="6">
                  <c:v>10</c:v>
                </c:pt>
                <c:pt idx="7">
                  <c:v>10</c:v>
                </c:pt>
                <c:pt idx="8">
                  <c:v>10</c:v>
                </c:pt>
                <c:pt idx="9">
                  <c:v>10</c:v>
                </c:pt>
                <c:pt idx="10">
                  <c:v>10</c:v>
                </c:pt>
                <c:pt idx="11">
                  <c:v>10</c:v>
                </c:pt>
              </c:numCache>
            </c:numRef>
          </c:val>
          <c:extLst>
            <c:ext xmlns:c16="http://schemas.microsoft.com/office/drawing/2014/chart" uri="{C3380CC4-5D6E-409C-BE32-E72D297353CC}">
              <c16:uniqueId val="{00000000-311A-48E8-A804-31EB93186EAF}"/>
            </c:ext>
          </c:extLst>
        </c:ser>
        <c:ser>
          <c:idx val="1"/>
          <c:order val="1"/>
          <c:tx>
            <c:strRef>
              <c:f>Hoja1!$B$43</c:f>
              <c:strCache>
                <c:ptCount val="1"/>
                <c:pt idx="0">
                  <c:v>actividades de mantenimiento realizadas</c:v>
                </c:pt>
              </c:strCache>
            </c:strRef>
          </c:tx>
          <c:spPr>
            <a:solidFill>
              <a:schemeClr val="accent2"/>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Hoja1!$C$41:$N$41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Hoja1!$C$43:$N$43</c:f>
              <c:numCache>
                <c:formatCode>General</c:formatCode>
                <c:ptCount val="12"/>
                <c:pt idx="0">
                  <c:v>7</c:v>
                </c:pt>
                <c:pt idx="1">
                  <c:v>8</c:v>
                </c:pt>
                <c:pt idx="2">
                  <c:v>0</c:v>
                </c:pt>
                <c:pt idx="3">
                  <c:v>5</c:v>
                </c:pt>
                <c:pt idx="4">
                  <c:v>8</c:v>
                </c:pt>
                <c:pt idx="5">
                  <c:v>8</c:v>
                </c:pt>
                <c:pt idx="6">
                  <c:v>5</c:v>
                </c:pt>
                <c:pt idx="7">
                  <c:v>6</c:v>
                </c:pt>
                <c:pt idx="8">
                  <c:v>5</c:v>
                </c:pt>
                <c:pt idx="9">
                  <c:v>6</c:v>
                </c:pt>
                <c:pt idx="10">
                  <c:v>8</c:v>
                </c:pt>
                <c:pt idx="11">
                  <c:v>6</c:v>
                </c:pt>
              </c:numCache>
            </c:numRef>
          </c:val>
          <c:extLst>
            <c:ext xmlns:c16="http://schemas.microsoft.com/office/drawing/2014/chart" uri="{C3380CC4-5D6E-409C-BE32-E72D297353CC}">
              <c16:uniqueId val="{00000001-311A-48E8-A804-31EB93186EAF}"/>
            </c:ext>
          </c:extLst>
        </c:ser>
        <c:dLbls>
          <c:showLegendKey val="0"/>
          <c:showVal val="1"/>
          <c:showCatName val="0"/>
          <c:showSerName val="0"/>
          <c:showPercent val="0"/>
          <c:showBubbleSize val="0"/>
        </c:dLbls>
        <c:gapWidth val="150"/>
        <c:shape val="box"/>
        <c:axId val="1596533423"/>
        <c:axId val="1596525935"/>
        <c:axId val="0"/>
      </c:bar3DChart>
      <c:catAx>
        <c:axId val="15965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s-CO"/>
          </a:p>
        </c:txPr>
        <c:crossAx val="1596525935"/>
        <c:crosses val="autoZero"/>
        <c:auto val="1"/>
        <c:lblAlgn val="ctr"/>
        <c:lblOffset val="100"/>
        <c:noMultiLvlLbl val="0"/>
      </c:catAx>
      <c:valAx>
        <c:axId val="1596525935"/>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65334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OCUPACION DE PUESTOS EN</a:t>
            </a:r>
            <a:r>
              <a:rPr lang="es-CO" baseline="0"/>
              <a:t> LAS PLAZAS DE MERCADO</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246981627296588"/>
          <c:y val="0.17171296296296298"/>
          <c:w val="0.79975240594925645"/>
          <c:h val="0.72088764946048411"/>
        </c:manualLayout>
      </c:layout>
      <c:bar3DChart>
        <c:barDir val="col"/>
        <c:grouping val="clustered"/>
        <c:varyColors val="0"/>
        <c:ser>
          <c:idx val="0"/>
          <c:order val="0"/>
          <c:tx>
            <c:strRef>
              <c:f>Hoja1!$B$66</c:f>
              <c:strCache>
                <c:ptCount val="1"/>
                <c:pt idx="0">
                  <c:v>I SEMESTRE</c:v>
                </c:pt>
              </c:strCache>
            </c:strRef>
          </c:tx>
          <c:spPr>
            <a:solidFill>
              <a:schemeClr val="accent1"/>
            </a:solidFill>
            <a:ln>
              <a:noFill/>
            </a:ln>
            <a:effectLst/>
            <a:sp3d/>
          </c:spPr>
          <c:invertIfNegative val="0"/>
          <c:dLbls>
            <c:dLbl>
              <c:idx val="0"/>
              <c:layout>
                <c:manualLayout>
                  <c:x val="8.055555555555545E-2"/>
                  <c:y val="-9.72222222222222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94-4245-9694-3E9C1D4DD0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Hoja1!$C$66</c:f>
              <c:numCache>
                <c:formatCode>General</c:formatCode>
                <c:ptCount val="1"/>
                <c:pt idx="0">
                  <c:v>1834</c:v>
                </c:pt>
              </c:numCache>
            </c:numRef>
          </c:val>
          <c:extLst>
            <c:ext xmlns:c16="http://schemas.microsoft.com/office/drawing/2014/chart" uri="{C3380CC4-5D6E-409C-BE32-E72D297353CC}">
              <c16:uniqueId val="{00000000-E394-4245-9694-3E9C1D4DD044}"/>
            </c:ext>
          </c:extLst>
        </c:ser>
        <c:ser>
          <c:idx val="1"/>
          <c:order val="1"/>
          <c:tx>
            <c:strRef>
              <c:f>Hoja1!$B$67</c:f>
              <c:strCache>
                <c:ptCount val="1"/>
                <c:pt idx="0">
                  <c:v>II SEMESTRE</c:v>
                </c:pt>
              </c:strCache>
            </c:strRef>
          </c:tx>
          <c:spPr>
            <a:solidFill>
              <a:schemeClr val="accent2"/>
            </a:solidFill>
            <a:ln>
              <a:noFill/>
            </a:ln>
            <a:effectLst/>
            <a:sp3d/>
          </c:spPr>
          <c:invertIfNegative val="0"/>
          <c:dLbls>
            <c:dLbl>
              <c:idx val="0"/>
              <c:layout>
                <c:manualLayout>
                  <c:x val="4.3767091135244005E-2"/>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6A-41F1-8196-780189D893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Hoja1!$C$67</c:f>
              <c:numCache>
                <c:formatCode>General</c:formatCode>
                <c:ptCount val="1"/>
                <c:pt idx="0">
                  <c:v>1567</c:v>
                </c:pt>
              </c:numCache>
            </c:numRef>
          </c:val>
          <c:extLst>
            <c:ext xmlns:c16="http://schemas.microsoft.com/office/drawing/2014/chart" uri="{C3380CC4-5D6E-409C-BE32-E72D297353CC}">
              <c16:uniqueId val="{00000000-D26A-41F1-8196-780189D89391}"/>
            </c:ext>
          </c:extLst>
        </c:ser>
        <c:dLbls>
          <c:showLegendKey val="0"/>
          <c:showVal val="1"/>
          <c:showCatName val="0"/>
          <c:showSerName val="0"/>
          <c:showPercent val="0"/>
          <c:showBubbleSize val="0"/>
        </c:dLbls>
        <c:gapWidth val="150"/>
        <c:shape val="box"/>
        <c:axId val="1599493151"/>
        <c:axId val="1596530511"/>
        <c:axId val="0"/>
      </c:bar3DChart>
      <c:catAx>
        <c:axId val="1599493151"/>
        <c:scaling>
          <c:orientation val="minMax"/>
        </c:scaling>
        <c:delete val="1"/>
        <c:axPos val="b"/>
        <c:majorTickMark val="none"/>
        <c:minorTickMark val="none"/>
        <c:tickLblPos val="nextTo"/>
        <c:crossAx val="1596530511"/>
        <c:crosses val="autoZero"/>
        <c:auto val="1"/>
        <c:lblAlgn val="ctr"/>
        <c:lblOffset val="100"/>
        <c:noMultiLvlLbl val="0"/>
      </c:catAx>
      <c:valAx>
        <c:axId val="1596530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994931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RESPUESTA</a:t>
            </a:r>
            <a:r>
              <a:rPr lang="es-CO" b="1" baseline="0"/>
              <a:t> A ORDENES DE SERVICIOS DE CONTROL VEGETAL ALUMBRADO PÚBLICO</a:t>
            </a:r>
            <a:endParaRPr lang="es-CO"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Hoja1!$B$78</c:f>
              <c:strCache>
                <c:ptCount val="1"/>
                <c:pt idx="0">
                  <c:v>ejecutado </c:v>
                </c:pt>
              </c:strCache>
            </c:strRef>
          </c:tx>
          <c:spPr>
            <a:solidFill>
              <a:schemeClr val="accent1"/>
            </a:solidFill>
            <a:ln>
              <a:noFill/>
            </a:ln>
            <a:effectLst/>
            <a:sp3d/>
          </c:spPr>
          <c:invertIfNegative val="0"/>
          <c:dLbls>
            <c:dLbl>
              <c:idx val="5"/>
              <c:layout>
                <c:manualLayout>
                  <c:x val="8.097162550219409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DB-44F4-9008-7BED4E3FF7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Hoja1!$C$77:$N$77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Hoja1!$C$78:$N$78</c:f>
              <c:numCache>
                <c:formatCode>General</c:formatCode>
                <c:ptCount val="12"/>
                <c:pt idx="0">
                  <c:v>28</c:v>
                </c:pt>
                <c:pt idx="1">
                  <c:v>39</c:v>
                </c:pt>
                <c:pt idx="2">
                  <c:v>36</c:v>
                </c:pt>
                <c:pt idx="3">
                  <c:v>65</c:v>
                </c:pt>
                <c:pt idx="4">
                  <c:v>64</c:v>
                </c:pt>
                <c:pt idx="5">
                  <c:v>80</c:v>
                </c:pt>
                <c:pt idx="6">
                  <c:v>69</c:v>
                </c:pt>
                <c:pt idx="7">
                  <c:v>9</c:v>
                </c:pt>
                <c:pt idx="8">
                  <c:v>5</c:v>
                </c:pt>
                <c:pt idx="9">
                  <c:v>17</c:v>
                </c:pt>
                <c:pt idx="10">
                  <c:v>15</c:v>
                </c:pt>
                <c:pt idx="11">
                  <c:v>7</c:v>
                </c:pt>
              </c:numCache>
            </c:numRef>
          </c:val>
          <c:extLst>
            <c:ext xmlns:c16="http://schemas.microsoft.com/office/drawing/2014/chart" uri="{C3380CC4-5D6E-409C-BE32-E72D297353CC}">
              <c16:uniqueId val="{00000000-2B5C-49AA-9E71-0C0245D20D09}"/>
            </c:ext>
          </c:extLst>
        </c:ser>
        <c:ser>
          <c:idx val="1"/>
          <c:order val="1"/>
          <c:tx>
            <c:strRef>
              <c:f>Hoja1!$B$79</c:f>
              <c:strCache>
                <c:ptCount val="1"/>
                <c:pt idx="0">
                  <c:v>pendiente</c:v>
                </c:pt>
              </c:strCache>
            </c:strRef>
          </c:tx>
          <c:spPr>
            <a:solidFill>
              <a:schemeClr val="accent2"/>
            </a:solidFill>
            <a:ln>
              <a:noFill/>
            </a:ln>
            <a:effectLst/>
            <a:sp3d/>
          </c:spPr>
          <c:invertIfNegative val="0"/>
          <c:dLbls>
            <c:dLbl>
              <c:idx val="0"/>
              <c:layout>
                <c:manualLayout>
                  <c:x val="8.0971625502194097E-3"/>
                  <c:y val="-4.62962962962962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DB-44F4-9008-7BED4E3FF769}"/>
                </c:ext>
              </c:extLst>
            </c:dLbl>
            <c:dLbl>
              <c:idx val="1"/>
              <c:layout>
                <c:manualLayout>
                  <c:x val="1.8893379283845314E-2"/>
                  <c:y val="-4.6296296296297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EDB-44F4-9008-7BED4E3FF769}"/>
                </c:ext>
              </c:extLst>
            </c:dLbl>
            <c:dLbl>
              <c:idx val="2"/>
              <c:layout>
                <c:manualLayout>
                  <c:x val="1.349527091703235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DB-44F4-9008-7BED4E3FF769}"/>
                </c:ext>
              </c:extLst>
            </c:dLbl>
            <c:dLbl>
              <c:idx val="3"/>
              <c:layout>
                <c:manualLayout>
                  <c:x val="8.097162550219409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DB-44F4-9008-7BED4E3FF769}"/>
                </c:ext>
              </c:extLst>
            </c:dLbl>
            <c:dLbl>
              <c:idx val="4"/>
              <c:layout>
                <c:manualLayout>
                  <c:x val="1.889337928384524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DB-44F4-9008-7BED4E3FF769}"/>
                </c:ext>
              </c:extLst>
            </c:dLbl>
            <c:dLbl>
              <c:idx val="5"/>
              <c:layout>
                <c:manualLayout>
                  <c:x val="2.699054183406459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DB-44F4-9008-7BED4E3FF769}"/>
                </c:ext>
              </c:extLst>
            </c:dLbl>
            <c:dLbl>
              <c:idx val="6"/>
              <c:layout>
                <c:manualLayout>
                  <c:x val="1.3495377179008075E-2"/>
                  <c:y val="0"/>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layout>
                    <c:manualLayout>
                      <c:w val="6.5101186903764041E-2"/>
                      <c:h val="6.0115923009623796E-2"/>
                    </c:manualLayout>
                  </c15:layout>
                </c:ext>
                <c:ext xmlns:c16="http://schemas.microsoft.com/office/drawing/2014/chart" uri="{C3380CC4-5D6E-409C-BE32-E72D297353CC}">
                  <c16:uniqueId val="{00000009-EEDB-44F4-9008-7BED4E3FF769}"/>
                </c:ext>
              </c:extLst>
            </c:dLbl>
            <c:dLbl>
              <c:idx val="9"/>
              <c:layout>
                <c:manualLayout>
                  <c:x val="8.097162550219409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DB-44F4-9008-7BED4E3FF769}"/>
                </c:ext>
              </c:extLst>
            </c:dLbl>
            <c:dLbl>
              <c:idx val="10"/>
              <c:layout>
                <c:manualLayout>
                  <c:x val="1.6194325100438719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DB-44F4-9008-7BED4E3FF7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Hoja1!$C$77:$N$77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Hoja1!$C$79:$N$79</c:f>
              <c:numCache>
                <c:formatCode>General</c:formatCode>
                <c:ptCount val="12"/>
                <c:pt idx="0">
                  <c:v>25</c:v>
                </c:pt>
                <c:pt idx="1">
                  <c:v>28</c:v>
                </c:pt>
                <c:pt idx="2">
                  <c:v>24</c:v>
                </c:pt>
                <c:pt idx="3">
                  <c:v>53</c:v>
                </c:pt>
                <c:pt idx="4">
                  <c:v>53</c:v>
                </c:pt>
                <c:pt idx="5">
                  <c:v>78</c:v>
                </c:pt>
                <c:pt idx="6">
                  <c:v>52</c:v>
                </c:pt>
                <c:pt idx="7">
                  <c:v>9</c:v>
                </c:pt>
                <c:pt idx="8">
                  <c:v>5</c:v>
                </c:pt>
                <c:pt idx="9">
                  <c:v>17</c:v>
                </c:pt>
                <c:pt idx="10">
                  <c:v>15</c:v>
                </c:pt>
                <c:pt idx="11">
                  <c:v>7</c:v>
                </c:pt>
              </c:numCache>
            </c:numRef>
          </c:val>
          <c:extLst>
            <c:ext xmlns:c16="http://schemas.microsoft.com/office/drawing/2014/chart" uri="{C3380CC4-5D6E-409C-BE32-E72D297353CC}">
              <c16:uniqueId val="{00000001-2B5C-49AA-9E71-0C0245D20D09}"/>
            </c:ext>
          </c:extLst>
        </c:ser>
        <c:dLbls>
          <c:showLegendKey val="0"/>
          <c:showVal val="1"/>
          <c:showCatName val="0"/>
          <c:showSerName val="0"/>
          <c:showPercent val="0"/>
          <c:showBubbleSize val="0"/>
        </c:dLbls>
        <c:gapWidth val="150"/>
        <c:shape val="box"/>
        <c:axId val="1697016047"/>
        <c:axId val="1697010223"/>
        <c:axId val="0"/>
      </c:bar3DChart>
      <c:catAx>
        <c:axId val="1697016047"/>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7010223"/>
        <c:crosses val="autoZero"/>
        <c:auto val="1"/>
        <c:lblAlgn val="ctr"/>
        <c:lblOffset val="100"/>
        <c:noMultiLvlLbl val="0"/>
      </c:catAx>
      <c:valAx>
        <c:axId val="169701022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97016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AMPLIACION</a:t>
            </a:r>
            <a:r>
              <a:rPr lang="es-CO" baseline="0"/>
              <a:t> DE COBERTURA</a:t>
            </a:r>
          </a:p>
          <a:p>
            <a:pPr>
              <a:defRPr/>
            </a:pPr>
            <a:endParaRPr lang="es-CO" baseline="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Hoja1!$B$102:$B$103</c:f>
              <c:strCache>
                <c:ptCount val="2"/>
                <c:pt idx="0">
                  <c:v>I TRIMESTRE</c:v>
                </c:pt>
                <c:pt idx="1">
                  <c:v>II SEMESTRE</c:v>
                </c:pt>
              </c:strCache>
            </c:strRef>
          </c:cat>
          <c:val>
            <c:numRef>
              <c:f>Hoja1!$C$102:$C$103</c:f>
              <c:numCache>
                <c:formatCode>0%</c:formatCode>
                <c:ptCount val="2"/>
                <c:pt idx="0">
                  <c:v>0.75</c:v>
                </c:pt>
                <c:pt idx="1">
                  <c:v>2.29</c:v>
                </c:pt>
              </c:numCache>
            </c:numRef>
          </c:val>
          <c:extLst>
            <c:ext xmlns:c16="http://schemas.microsoft.com/office/drawing/2014/chart" uri="{C3380CC4-5D6E-409C-BE32-E72D297353CC}">
              <c16:uniqueId val="{00000000-5074-41EB-9946-48E706BBDFBD}"/>
            </c:ext>
          </c:extLst>
        </c:ser>
        <c:dLbls>
          <c:showLegendKey val="0"/>
          <c:showVal val="1"/>
          <c:showCatName val="0"/>
          <c:showSerName val="0"/>
          <c:showPercent val="0"/>
          <c:showBubbleSize val="0"/>
        </c:dLbls>
        <c:gapWidth val="150"/>
        <c:shape val="box"/>
        <c:axId val="1145580895"/>
        <c:axId val="1145587551"/>
        <c:axId val="0"/>
      </c:bar3DChart>
      <c:catAx>
        <c:axId val="114558089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5587551"/>
        <c:crosses val="autoZero"/>
        <c:auto val="1"/>
        <c:lblAlgn val="ctr"/>
        <c:lblOffset val="100"/>
        <c:noMultiLvlLbl val="0"/>
      </c:catAx>
      <c:valAx>
        <c:axId val="114558755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455808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MANTENIMIENTO RELLENO SANITARIO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Hoja1!$B$116:$B$119</c:f>
              <c:strCache>
                <c:ptCount val="4"/>
                <c:pt idx="0">
                  <c:v>I TRIMESTRE</c:v>
                </c:pt>
                <c:pt idx="1">
                  <c:v>II TRIMESTRE</c:v>
                </c:pt>
                <c:pt idx="2">
                  <c:v>III TRIMESTRE</c:v>
                </c:pt>
                <c:pt idx="3">
                  <c:v>IV TRIMESTRE</c:v>
                </c:pt>
              </c:strCache>
            </c:strRef>
          </c:cat>
          <c:val>
            <c:numRef>
              <c:f>Hoja1!$C$116:$C$119</c:f>
              <c:numCache>
                <c:formatCode>General</c:formatCode>
                <c:ptCount val="4"/>
                <c:pt idx="0">
                  <c:v>33.33</c:v>
                </c:pt>
                <c:pt idx="1">
                  <c:v>100</c:v>
                </c:pt>
                <c:pt idx="2">
                  <c:v>100</c:v>
                </c:pt>
                <c:pt idx="3">
                  <c:v>100</c:v>
                </c:pt>
              </c:numCache>
            </c:numRef>
          </c:val>
          <c:extLst>
            <c:ext xmlns:c16="http://schemas.microsoft.com/office/drawing/2014/chart" uri="{C3380CC4-5D6E-409C-BE32-E72D297353CC}">
              <c16:uniqueId val="{00000000-CA9B-4CFF-BEF2-BD49049721BE}"/>
            </c:ext>
          </c:extLst>
        </c:ser>
        <c:dLbls>
          <c:showLegendKey val="0"/>
          <c:showVal val="0"/>
          <c:showCatName val="0"/>
          <c:showSerName val="0"/>
          <c:showPercent val="0"/>
          <c:showBubbleSize val="0"/>
        </c:dLbls>
        <c:gapWidth val="150"/>
        <c:shape val="box"/>
        <c:axId val="348654144"/>
        <c:axId val="348661632"/>
        <c:axId val="0"/>
      </c:bar3DChart>
      <c:catAx>
        <c:axId val="34865414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8661632"/>
        <c:crosses val="autoZero"/>
        <c:auto val="1"/>
        <c:lblAlgn val="ctr"/>
        <c:lblOffset val="100"/>
        <c:noMultiLvlLbl val="0"/>
      </c:catAx>
      <c:valAx>
        <c:axId val="348661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486541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RESPUESTA DE ORDENES DE SERVICIO DE</a:t>
            </a:r>
            <a:r>
              <a:rPr lang="es-CO" baseline="0"/>
              <a:t> ALUMBRADO PUBLICO</a:t>
            </a:r>
            <a:endParaRPr lang="es-CO"/>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Hoja1!$B$5</c:f>
              <c:strCache>
                <c:ptCount val="1"/>
                <c:pt idx="0">
                  <c:v>ejecutado y programado</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Hoja1!$C$4:$N$4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Hoja1!$C$5:$N$5</c:f>
              <c:numCache>
                <c:formatCode>General</c:formatCode>
                <c:ptCount val="12"/>
                <c:pt idx="0">
                  <c:v>426</c:v>
                </c:pt>
                <c:pt idx="1">
                  <c:v>427</c:v>
                </c:pt>
                <c:pt idx="2">
                  <c:v>427</c:v>
                </c:pt>
                <c:pt idx="3">
                  <c:v>410</c:v>
                </c:pt>
                <c:pt idx="4">
                  <c:v>480</c:v>
                </c:pt>
                <c:pt idx="5">
                  <c:v>301</c:v>
                </c:pt>
                <c:pt idx="6">
                  <c:v>389</c:v>
                </c:pt>
                <c:pt idx="7">
                  <c:v>404</c:v>
                </c:pt>
                <c:pt idx="8">
                  <c:v>445</c:v>
                </c:pt>
                <c:pt idx="9">
                  <c:v>537</c:v>
                </c:pt>
                <c:pt idx="10">
                  <c:v>434</c:v>
                </c:pt>
                <c:pt idx="11">
                  <c:v>319</c:v>
                </c:pt>
              </c:numCache>
            </c:numRef>
          </c:val>
          <c:extLst>
            <c:ext xmlns:c16="http://schemas.microsoft.com/office/drawing/2014/chart" uri="{C3380CC4-5D6E-409C-BE32-E72D297353CC}">
              <c16:uniqueId val="{00000000-32C3-4119-9205-4D98F7DB2DF4}"/>
            </c:ext>
          </c:extLst>
        </c:ser>
        <c:ser>
          <c:idx val="1"/>
          <c:order val="1"/>
          <c:tx>
            <c:strRef>
              <c:f>Hoja1!$B$6</c:f>
              <c:strCache>
                <c:ptCount val="1"/>
                <c:pt idx="0">
                  <c:v>pendiente</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Hoja1!$C$4:$N$4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Hoja1!$C$6:$N$6</c:f>
              <c:numCache>
                <c:formatCode>General</c:formatCode>
                <c:ptCount val="12"/>
                <c:pt idx="0">
                  <c:v>3</c:v>
                </c:pt>
                <c:pt idx="1">
                  <c:v>9</c:v>
                </c:pt>
                <c:pt idx="2">
                  <c:v>15</c:v>
                </c:pt>
                <c:pt idx="3">
                  <c:v>8</c:v>
                </c:pt>
                <c:pt idx="4">
                  <c:v>16</c:v>
                </c:pt>
                <c:pt idx="5">
                  <c:v>13</c:v>
                </c:pt>
                <c:pt idx="6">
                  <c:v>15</c:v>
                </c:pt>
                <c:pt idx="7">
                  <c:v>8</c:v>
                </c:pt>
                <c:pt idx="8">
                  <c:v>18</c:v>
                </c:pt>
                <c:pt idx="9">
                  <c:v>189</c:v>
                </c:pt>
                <c:pt idx="10">
                  <c:v>92</c:v>
                </c:pt>
                <c:pt idx="11">
                  <c:v>55</c:v>
                </c:pt>
              </c:numCache>
            </c:numRef>
          </c:val>
          <c:extLst>
            <c:ext xmlns:c16="http://schemas.microsoft.com/office/drawing/2014/chart" uri="{C3380CC4-5D6E-409C-BE32-E72D297353CC}">
              <c16:uniqueId val="{00000001-32C3-4119-9205-4D98F7DB2DF4}"/>
            </c:ext>
          </c:extLst>
        </c:ser>
        <c:dLbls>
          <c:dLblPos val="outEnd"/>
          <c:showLegendKey val="0"/>
          <c:showVal val="1"/>
          <c:showCatName val="0"/>
          <c:showSerName val="0"/>
          <c:showPercent val="0"/>
          <c:showBubbleSize val="0"/>
        </c:dLbls>
        <c:gapWidth val="100"/>
        <c:overlap val="-24"/>
        <c:axId val="1991323231"/>
        <c:axId val="1991308671"/>
      </c:barChart>
      <c:catAx>
        <c:axId val="1991323231"/>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91308671"/>
        <c:crosses val="autoZero"/>
        <c:auto val="1"/>
        <c:lblAlgn val="ctr"/>
        <c:lblOffset val="100"/>
        <c:noMultiLvlLbl val="0"/>
      </c:catAx>
      <c:valAx>
        <c:axId val="1991308671"/>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19913232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9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tx1"/>
    </cs:fontRef>
    <cs:spPr>
      <a:gradFill>
        <a:gsLst>
          <a:gs pos="100000">
            <a:schemeClr val="phClr">
              <a:alpha val="0"/>
            </a:schemeClr>
          </a:gs>
          <a:gs pos="50000">
            <a:schemeClr val="phClr"/>
          </a:gs>
        </a:gsLst>
        <a:lin ang="5400000" scaled="0"/>
      </a:gradFill>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tx1">
            <a:lumMod val="5000"/>
            <a:lumOff val="9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8" Type="http://schemas.openxmlformats.org/officeDocument/2006/relationships/chart" Target="../charts/chart9.xml"/><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 Id="rId9"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flipV="1">
          <a:off x="4486275" y="621982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28576</xdr:colOff>
      <xdr:row>1</xdr:row>
      <xdr:rowOff>123823</xdr:rowOff>
    </xdr:from>
    <xdr:to>
      <xdr:col>0</xdr:col>
      <xdr:colOff>1056409</xdr:colOff>
      <xdr:row>3</xdr:row>
      <xdr:rowOff>9524</xdr:rowOff>
    </xdr:to>
    <xdr:pic>
      <xdr:nvPicPr>
        <xdr:cNvPr id="3" name="7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8576" y="323848"/>
          <a:ext cx="1027833" cy="609601"/>
        </a:xfrm>
        <a:prstGeom prst="rect">
          <a:avLst/>
        </a:prstGeom>
      </xdr:spPr>
    </xdr:pic>
    <xdr:clientData/>
  </xdr:twoCellAnchor>
  <xdr:twoCellAnchor editAs="oneCell">
    <xdr:from>
      <xdr:col>0</xdr:col>
      <xdr:colOff>57150</xdr:colOff>
      <xdr:row>17</xdr:row>
      <xdr:rowOff>114300</xdr:rowOff>
    </xdr:from>
    <xdr:to>
      <xdr:col>1</xdr:col>
      <xdr:colOff>182706</xdr:colOff>
      <xdr:row>19</xdr:row>
      <xdr:rowOff>114301</xdr:rowOff>
    </xdr:to>
    <xdr:pic>
      <xdr:nvPicPr>
        <xdr:cNvPr id="4" name="7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57150" y="6429375"/>
          <a:ext cx="1287606" cy="609601"/>
        </a:xfrm>
        <a:prstGeom prst="rect">
          <a:avLst/>
        </a:prstGeom>
      </xdr:spPr>
    </xdr:pic>
    <xdr:clientData/>
  </xdr:twoCellAnchor>
  <xdr:twoCellAnchor editAs="oneCell">
    <xdr:from>
      <xdr:col>4</xdr:col>
      <xdr:colOff>103909</xdr:colOff>
      <xdr:row>34</xdr:row>
      <xdr:rowOff>389658</xdr:rowOff>
    </xdr:from>
    <xdr:to>
      <xdr:col>7</xdr:col>
      <xdr:colOff>4061114</xdr:colOff>
      <xdr:row>50</xdr:row>
      <xdr:rowOff>34636</xdr:rowOff>
    </xdr:to>
    <xdr:pic>
      <xdr:nvPicPr>
        <xdr:cNvPr id="5" name="Imagen 4">
          <a:extLst>
            <a:ext uri="{FF2B5EF4-FFF2-40B4-BE49-F238E27FC236}">
              <a16:creationId xmlns:a16="http://schemas.microsoft.com/office/drawing/2014/main" id="{F6D877EB-D7E2-C767-BE23-EB41522EC8C3}"/>
            </a:ext>
          </a:extLst>
        </xdr:cNvPr>
        <xdr:cNvPicPr>
          <a:picLocks noChangeAspect="1"/>
        </xdr:cNvPicPr>
      </xdr:nvPicPr>
      <xdr:blipFill>
        <a:blip xmlns:r="http://schemas.openxmlformats.org/officeDocument/2006/relationships" r:embed="rId2"/>
        <a:stretch>
          <a:fillRect/>
        </a:stretch>
      </xdr:blipFill>
      <xdr:spPr>
        <a:xfrm>
          <a:off x="3143250" y="43745726"/>
          <a:ext cx="6806046" cy="3281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5" name="Line 1">
          <a:extLst>
            <a:ext uri="{FF2B5EF4-FFF2-40B4-BE49-F238E27FC236}">
              <a16:creationId xmlns:a16="http://schemas.microsoft.com/office/drawing/2014/main" id="{00000000-0008-0000-0100-000005000000}"/>
            </a:ext>
          </a:extLst>
        </xdr:cNvPr>
        <xdr:cNvSpPr>
          <a:spLocks noChangeShapeType="1"/>
        </xdr:cNvSpPr>
      </xdr:nvSpPr>
      <xdr:spPr bwMode="auto">
        <a:xfrm flipH="1" flipV="1">
          <a:off x="5038725" y="621982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28576</xdr:colOff>
      <xdr:row>1</xdr:row>
      <xdr:rowOff>123823</xdr:rowOff>
    </xdr:from>
    <xdr:to>
      <xdr:col>0</xdr:col>
      <xdr:colOff>1056409</xdr:colOff>
      <xdr:row>4</xdr:row>
      <xdr:rowOff>161924</xdr:rowOff>
    </xdr:to>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28576" y="323848"/>
          <a:ext cx="1027833" cy="609601"/>
        </a:xfrm>
        <a:prstGeom prst="rect">
          <a:avLst/>
        </a:prstGeom>
      </xdr:spPr>
    </xdr:pic>
    <xdr:clientData/>
  </xdr:twoCellAnchor>
  <xdr:twoCellAnchor editAs="oneCell">
    <xdr:from>
      <xdr:col>0</xdr:col>
      <xdr:colOff>57150</xdr:colOff>
      <xdr:row>17</xdr:row>
      <xdr:rowOff>114300</xdr:rowOff>
    </xdr:from>
    <xdr:to>
      <xdr:col>1</xdr:col>
      <xdr:colOff>182706</xdr:colOff>
      <xdr:row>20</xdr:row>
      <xdr:rowOff>152401</xdr:rowOff>
    </xdr:to>
    <xdr:pic>
      <xdr:nvPicPr>
        <xdr:cNvPr id="7" name="7 Imagen">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57150" y="6429375"/>
          <a:ext cx="1287606" cy="609601"/>
        </a:xfrm>
        <a:prstGeom prst="rect">
          <a:avLst/>
        </a:prstGeom>
      </xdr:spPr>
    </xdr:pic>
    <xdr:clientData/>
  </xdr:twoCellAnchor>
  <xdr:twoCellAnchor editAs="oneCell">
    <xdr:from>
      <xdr:col>0</xdr:col>
      <xdr:colOff>391583</xdr:colOff>
      <xdr:row>23</xdr:row>
      <xdr:rowOff>539750</xdr:rowOff>
    </xdr:from>
    <xdr:to>
      <xdr:col>8</xdr:col>
      <xdr:colOff>636795</xdr:colOff>
      <xdr:row>26</xdr:row>
      <xdr:rowOff>149649</xdr:rowOff>
    </xdr:to>
    <xdr:pic>
      <xdr:nvPicPr>
        <xdr:cNvPr id="4" name="Imagen 3">
          <a:extLst>
            <a:ext uri="{FF2B5EF4-FFF2-40B4-BE49-F238E27FC236}">
              <a16:creationId xmlns:a16="http://schemas.microsoft.com/office/drawing/2014/main" id="{E6F93B7D-E1AC-2FE7-7289-109B683B7B86}"/>
            </a:ext>
          </a:extLst>
        </xdr:cNvPr>
        <xdr:cNvPicPr>
          <a:picLocks noChangeAspect="1"/>
        </xdr:cNvPicPr>
      </xdr:nvPicPr>
      <xdr:blipFill>
        <a:blip xmlns:r="http://schemas.openxmlformats.org/officeDocument/2006/relationships" r:embed="rId2"/>
        <a:stretch>
          <a:fillRect/>
        </a:stretch>
      </xdr:blipFill>
      <xdr:spPr>
        <a:xfrm>
          <a:off x="391583" y="12160250"/>
          <a:ext cx="12860545" cy="3038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5829300" y="86772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9525</xdr:colOff>
      <xdr:row>17</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flipH="1" flipV="1">
          <a:off x="5829300" y="86772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9525</xdr:colOff>
      <xdr:row>17</xdr:row>
      <xdr:rowOff>0</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H="1" flipV="1">
          <a:off x="5829300" y="86772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xdr:colOff>
      <xdr:row>1</xdr:row>
      <xdr:rowOff>152400</xdr:rowOff>
    </xdr:from>
    <xdr:to>
      <xdr:col>0</xdr:col>
      <xdr:colOff>1295400</xdr:colOff>
      <xdr:row>3</xdr:row>
      <xdr:rowOff>200025</xdr:rowOff>
    </xdr:to>
    <xdr:pic>
      <xdr:nvPicPr>
        <xdr:cNvPr id="5" name="17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 y="352425"/>
          <a:ext cx="1295399" cy="657225"/>
        </a:xfrm>
        <a:prstGeom prst="rect">
          <a:avLst/>
        </a:prstGeom>
      </xdr:spPr>
    </xdr:pic>
    <xdr:clientData/>
  </xdr:twoCellAnchor>
  <xdr:twoCellAnchor editAs="oneCell">
    <xdr:from>
      <xdr:col>0</xdr:col>
      <xdr:colOff>11906</xdr:colOff>
      <xdr:row>18</xdr:row>
      <xdr:rowOff>178594</xdr:rowOff>
    </xdr:from>
    <xdr:to>
      <xdr:col>0</xdr:col>
      <xdr:colOff>1297780</xdr:colOff>
      <xdr:row>20</xdr:row>
      <xdr:rowOff>73820</xdr:rowOff>
    </xdr:to>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11906" y="9055894"/>
          <a:ext cx="1285874" cy="619126"/>
        </a:xfrm>
        <a:prstGeom prst="rect">
          <a:avLst/>
        </a:prstGeom>
      </xdr:spPr>
    </xdr:pic>
    <xdr:clientData/>
  </xdr:twoCellAnchor>
  <xdr:twoCellAnchor editAs="oneCell">
    <xdr:from>
      <xdr:col>5</xdr:col>
      <xdr:colOff>47625</xdr:colOff>
      <xdr:row>26</xdr:row>
      <xdr:rowOff>321468</xdr:rowOff>
    </xdr:from>
    <xdr:to>
      <xdr:col>7</xdr:col>
      <xdr:colOff>1279461</xdr:colOff>
      <xdr:row>27</xdr:row>
      <xdr:rowOff>2743724</xdr:rowOff>
    </xdr:to>
    <xdr:pic>
      <xdr:nvPicPr>
        <xdr:cNvPr id="8" name="Imagen 7">
          <a:extLst>
            <a:ext uri="{FF2B5EF4-FFF2-40B4-BE49-F238E27FC236}">
              <a16:creationId xmlns:a16="http://schemas.microsoft.com/office/drawing/2014/main" id="{E4C7842C-395B-E097-E69B-0D60E716492B}"/>
            </a:ext>
          </a:extLst>
        </xdr:cNvPr>
        <xdr:cNvPicPr>
          <a:picLocks noChangeAspect="1"/>
        </xdr:cNvPicPr>
      </xdr:nvPicPr>
      <xdr:blipFill>
        <a:blip xmlns:r="http://schemas.openxmlformats.org/officeDocument/2006/relationships" r:embed="rId3"/>
        <a:stretch>
          <a:fillRect/>
        </a:stretch>
      </xdr:blipFill>
      <xdr:spPr>
        <a:xfrm>
          <a:off x="4464844" y="14930437"/>
          <a:ext cx="4029805" cy="27556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14" name="Line 1">
          <a:extLst>
            <a:ext uri="{FF2B5EF4-FFF2-40B4-BE49-F238E27FC236}">
              <a16:creationId xmlns:a16="http://schemas.microsoft.com/office/drawing/2014/main" id="{00000000-0008-0000-0300-00000E000000}"/>
            </a:ext>
          </a:extLst>
        </xdr:cNvPr>
        <xdr:cNvSpPr>
          <a:spLocks noChangeShapeType="1"/>
        </xdr:cNvSpPr>
      </xdr:nvSpPr>
      <xdr:spPr bwMode="auto">
        <a:xfrm flipH="1" flipV="1">
          <a:off x="5829300" y="86772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9525</xdr:colOff>
      <xdr:row>17</xdr:row>
      <xdr:rowOff>0</xdr:rowOff>
    </xdr:to>
    <xdr:sp macro="" textlink="">
      <xdr:nvSpPr>
        <xdr:cNvPr id="15" name="Line 1">
          <a:extLst>
            <a:ext uri="{FF2B5EF4-FFF2-40B4-BE49-F238E27FC236}">
              <a16:creationId xmlns:a16="http://schemas.microsoft.com/office/drawing/2014/main" id="{00000000-0008-0000-0300-00000F000000}"/>
            </a:ext>
          </a:extLst>
        </xdr:cNvPr>
        <xdr:cNvSpPr>
          <a:spLocks noChangeShapeType="1"/>
        </xdr:cNvSpPr>
      </xdr:nvSpPr>
      <xdr:spPr bwMode="auto">
        <a:xfrm flipH="1" flipV="1">
          <a:off x="5829300" y="86772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9525</xdr:colOff>
      <xdr:row>17</xdr:row>
      <xdr:rowOff>0</xdr:rowOff>
    </xdr:to>
    <xdr:sp macro="" textlink="">
      <xdr:nvSpPr>
        <xdr:cNvPr id="16" name="Line 1">
          <a:extLst>
            <a:ext uri="{FF2B5EF4-FFF2-40B4-BE49-F238E27FC236}">
              <a16:creationId xmlns:a16="http://schemas.microsoft.com/office/drawing/2014/main" id="{00000000-0008-0000-0300-000010000000}"/>
            </a:ext>
          </a:extLst>
        </xdr:cNvPr>
        <xdr:cNvSpPr>
          <a:spLocks noChangeShapeType="1"/>
        </xdr:cNvSpPr>
      </xdr:nvSpPr>
      <xdr:spPr bwMode="auto">
        <a:xfrm flipH="1" flipV="1">
          <a:off x="5829300" y="86772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xdr:colOff>
      <xdr:row>1</xdr:row>
      <xdr:rowOff>152400</xdr:rowOff>
    </xdr:from>
    <xdr:to>
      <xdr:col>0</xdr:col>
      <xdr:colOff>1295400</xdr:colOff>
      <xdr:row>3</xdr:row>
      <xdr:rowOff>200025</xdr:rowOff>
    </xdr:to>
    <xdr:pic>
      <xdr:nvPicPr>
        <xdr:cNvPr id="18" name="17 Imagen">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1" y="352425"/>
          <a:ext cx="1295399" cy="657225"/>
        </a:xfrm>
        <a:prstGeom prst="rect">
          <a:avLst/>
        </a:prstGeom>
      </xdr:spPr>
    </xdr:pic>
    <xdr:clientData/>
  </xdr:twoCellAnchor>
  <xdr:twoCellAnchor editAs="oneCell">
    <xdr:from>
      <xdr:col>0</xdr:col>
      <xdr:colOff>11906</xdr:colOff>
      <xdr:row>18</xdr:row>
      <xdr:rowOff>178594</xdr:rowOff>
    </xdr:from>
    <xdr:to>
      <xdr:col>0</xdr:col>
      <xdr:colOff>1297780</xdr:colOff>
      <xdr:row>20</xdr:row>
      <xdr:rowOff>73820</xdr:rowOff>
    </xdr:to>
    <xdr:pic>
      <xdr:nvPicPr>
        <xdr:cNvPr id="8" name="7 Imagen">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2"/>
        <a:stretch>
          <a:fillRect/>
        </a:stretch>
      </xdr:blipFill>
      <xdr:spPr>
        <a:xfrm>
          <a:off x="11906" y="9060657"/>
          <a:ext cx="1285874" cy="609601"/>
        </a:xfrm>
        <a:prstGeom prst="rect">
          <a:avLst/>
        </a:prstGeom>
      </xdr:spPr>
    </xdr:pic>
    <xdr:clientData/>
  </xdr:twoCellAnchor>
  <xdr:twoCellAnchor editAs="oneCell">
    <xdr:from>
      <xdr:col>5</xdr:col>
      <xdr:colOff>166687</xdr:colOff>
      <xdr:row>27</xdr:row>
      <xdr:rowOff>47625</xdr:rowOff>
    </xdr:from>
    <xdr:to>
      <xdr:col>7</xdr:col>
      <xdr:colOff>666940</xdr:colOff>
      <xdr:row>27</xdr:row>
      <xdr:rowOff>3190875</xdr:rowOff>
    </xdr:to>
    <xdr:pic>
      <xdr:nvPicPr>
        <xdr:cNvPr id="2" name="Imagen 1">
          <a:extLst>
            <a:ext uri="{FF2B5EF4-FFF2-40B4-BE49-F238E27FC236}">
              <a16:creationId xmlns:a16="http://schemas.microsoft.com/office/drawing/2014/main" id="{6C3F180D-FAE4-BB09-E10E-32E0F792EFB5}"/>
            </a:ext>
          </a:extLst>
        </xdr:cNvPr>
        <xdr:cNvPicPr>
          <a:picLocks noChangeAspect="1"/>
        </xdr:cNvPicPr>
      </xdr:nvPicPr>
      <xdr:blipFill>
        <a:blip xmlns:r="http://schemas.openxmlformats.org/officeDocument/2006/relationships" r:embed="rId3"/>
        <a:stretch>
          <a:fillRect/>
        </a:stretch>
      </xdr:blipFill>
      <xdr:spPr>
        <a:xfrm>
          <a:off x="4583906" y="16942594"/>
          <a:ext cx="3298222" cy="3143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1</xdr:row>
      <xdr:rowOff>114300</xdr:rowOff>
    </xdr:from>
    <xdr:to>
      <xdr:col>0</xdr:col>
      <xdr:colOff>1314449</xdr:colOff>
      <xdr:row>4</xdr:row>
      <xdr:rowOff>152401</xdr:rowOff>
    </xdr:to>
    <xdr:pic>
      <xdr:nvPicPr>
        <xdr:cNvPr id="2" name="7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8575" y="314325"/>
          <a:ext cx="1285874" cy="609601"/>
        </a:xfrm>
        <a:prstGeom prst="rect">
          <a:avLst/>
        </a:prstGeom>
      </xdr:spPr>
    </xdr:pic>
    <xdr:clientData/>
  </xdr:twoCellAnchor>
  <xdr:twoCellAnchor editAs="oneCell">
    <xdr:from>
      <xdr:col>0</xdr:col>
      <xdr:colOff>0</xdr:colOff>
      <xdr:row>20</xdr:row>
      <xdr:rowOff>9525</xdr:rowOff>
    </xdr:from>
    <xdr:to>
      <xdr:col>0</xdr:col>
      <xdr:colOff>1285874</xdr:colOff>
      <xdr:row>22</xdr:row>
      <xdr:rowOff>171451</xdr:rowOff>
    </xdr:to>
    <xdr:pic>
      <xdr:nvPicPr>
        <xdr:cNvPr id="3" name="7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0182225"/>
          <a:ext cx="1285874" cy="676276"/>
        </a:xfrm>
        <a:prstGeom prst="rect">
          <a:avLst/>
        </a:prstGeom>
      </xdr:spPr>
    </xdr:pic>
    <xdr:clientData/>
  </xdr:twoCellAnchor>
  <xdr:twoCellAnchor editAs="oneCell">
    <xdr:from>
      <xdr:col>1</xdr:col>
      <xdr:colOff>400050</xdr:colOff>
      <xdr:row>37</xdr:row>
      <xdr:rowOff>142875</xdr:rowOff>
    </xdr:from>
    <xdr:to>
      <xdr:col>7</xdr:col>
      <xdr:colOff>2039784</xdr:colOff>
      <xdr:row>38</xdr:row>
      <xdr:rowOff>2988446</xdr:rowOff>
    </xdr:to>
    <xdr:pic>
      <xdr:nvPicPr>
        <xdr:cNvPr id="4" name="Imagen 3">
          <a:extLst>
            <a:ext uri="{FF2B5EF4-FFF2-40B4-BE49-F238E27FC236}">
              <a16:creationId xmlns:a16="http://schemas.microsoft.com/office/drawing/2014/main" id="{BBFE3771-2C84-CDC5-9902-2E9137D729EA}"/>
            </a:ext>
          </a:extLst>
        </xdr:cNvPr>
        <xdr:cNvPicPr>
          <a:picLocks noChangeAspect="1"/>
        </xdr:cNvPicPr>
      </xdr:nvPicPr>
      <xdr:blipFill>
        <a:blip xmlns:r="http://schemas.openxmlformats.org/officeDocument/2006/relationships" r:embed="rId2"/>
        <a:stretch>
          <a:fillRect/>
        </a:stretch>
      </xdr:blipFill>
      <xdr:spPr>
        <a:xfrm>
          <a:off x="1771650" y="33099375"/>
          <a:ext cx="7754784" cy="30360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1</xdr:row>
      <xdr:rowOff>114300</xdr:rowOff>
    </xdr:from>
    <xdr:to>
      <xdr:col>0</xdr:col>
      <xdr:colOff>1314449</xdr:colOff>
      <xdr:row>3</xdr:row>
      <xdr:rowOff>114301</xdr:rowOff>
    </xdr:to>
    <xdr:pic>
      <xdr:nvPicPr>
        <xdr:cNvPr id="3" name="7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8575" y="314325"/>
          <a:ext cx="1285874" cy="609601"/>
        </a:xfrm>
        <a:prstGeom prst="rect">
          <a:avLst/>
        </a:prstGeom>
      </xdr:spPr>
    </xdr:pic>
    <xdr:clientData/>
  </xdr:twoCellAnchor>
  <xdr:twoCellAnchor editAs="oneCell">
    <xdr:from>
      <xdr:col>0</xdr:col>
      <xdr:colOff>9525</xdr:colOff>
      <xdr:row>20</xdr:row>
      <xdr:rowOff>133351</xdr:rowOff>
    </xdr:from>
    <xdr:to>
      <xdr:col>0</xdr:col>
      <xdr:colOff>1295399</xdr:colOff>
      <xdr:row>24</xdr:row>
      <xdr:rowOff>419101</xdr:rowOff>
    </xdr:to>
    <xdr:pic>
      <xdr:nvPicPr>
        <xdr:cNvPr id="4" name="7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9525" y="9953626"/>
          <a:ext cx="1285874" cy="1219200"/>
        </a:xfrm>
        <a:prstGeom prst="rect">
          <a:avLst/>
        </a:prstGeom>
      </xdr:spPr>
    </xdr:pic>
    <xdr:clientData/>
  </xdr:twoCellAnchor>
  <xdr:twoCellAnchor>
    <xdr:from>
      <xdr:col>2</xdr:col>
      <xdr:colOff>152400</xdr:colOff>
      <xdr:row>27</xdr:row>
      <xdr:rowOff>685800</xdr:rowOff>
    </xdr:from>
    <xdr:to>
      <xdr:col>6</xdr:col>
      <xdr:colOff>1019175</xdr:colOff>
      <xdr:row>28</xdr:row>
      <xdr:rowOff>2933700</xdr:rowOff>
    </xdr:to>
    <xdr:graphicFrame macro="">
      <xdr:nvGraphicFramePr>
        <xdr:cNvPr id="9" name="Gráfico 8">
          <a:extLst>
            <a:ext uri="{FF2B5EF4-FFF2-40B4-BE49-F238E27FC236}">
              <a16:creationId xmlns:a16="http://schemas.microsoft.com/office/drawing/2014/main" id="{2139AD73-854D-4B36-A058-C8549C05D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16</xdr:row>
      <xdr:rowOff>0</xdr:rowOff>
    </xdr:from>
    <xdr:to>
      <xdr:col>6</xdr:col>
      <xdr:colOff>9525</xdr:colOff>
      <xdr:row>16</xdr:row>
      <xdr:rowOff>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flipH="1" flipV="1">
          <a:off x="5038725" y="621982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28576</xdr:colOff>
      <xdr:row>1</xdr:row>
      <xdr:rowOff>123823</xdr:rowOff>
    </xdr:from>
    <xdr:to>
      <xdr:col>0</xdr:col>
      <xdr:colOff>1056409</xdr:colOff>
      <xdr:row>4</xdr:row>
      <xdr:rowOff>161924</xdr:rowOff>
    </xdr:to>
    <xdr:pic>
      <xdr:nvPicPr>
        <xdr:cNvPr id="3" name="7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8576" y="323848"/>
          <a:ext cx="1027833" cy="609601"/>
        </a:xfrm>
        <a:prstGeom prst="rect">
          <a:avLst/>
        </a:prstGeom>
      </xdr:spPr>
    </xdr:pic>
    <xdr:clientData/>
  </xdr:twoCellAnchor>
  <xdr:twoCellAnchor editAs="oneCell">
    <xdr:from>
      <xdr:col>0</xdr:col>
      <xdr:colOff>57150</xdr:colOff>
      <xdr:row>17</xdr:row>
      <xdr:rowOff>114300</xdr:rowOff>
    </xdr:from>
    <xdr:to>
      <xdr:col>1</xdr:col>
      <xdr:colOff>182706</xdr:colOff>
      <xdr:row>20</xdr:row>
      <xdr:rowOff>152401</xdr:rowOff>
    </xdr:to>
    <xdr:pic>
      <xdr:nvPicPr>
        <xdr:cNvPr id="4" name="7 Imagen">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57150" y="6429375"/>
          <a:ext cx="1287606" cy="609601"/>
        </a:xfrm>
        <a:prstGeom prst="rect">
          <a:avLst/>
        </a:prstGeom>
      </xdr:spPr>
    </xdr:pic>
    <xdr:clientData/>
  </xdr:twoCellAnchor>
  <xdr:twoCellAnchor editAs="oneCell">
    <xdr:from>
      <xdr:col>3</xdr:col>
      <xdr:colOff>552450</xdr:colOff>
      <xdr:row>34</xdr:row>
      <xdr:rowOff>276225</xdr:rowOff>
    </xdr:from>
    <xdr:to>
      <xdr:col>7</xdr:col>
      <xdr:colOff>1312191</xdr:colOff>
      <xdr:row>43</xdr:row>
      <xdr:rowOff>107681</xdr:rowOff>
    </xdr:to>
    <xdr:pic>
      <xdr:nvPicPr>
        <xdr:cNvPr id="5" name="Imagen 4">
          <a:extLst>
            <a:ext uri="{FF2B5EF4-FFF2-40B4-BE49-F238E27FC236}">
              <a16:creationId xmlns:a16="http://schemas.microsoft.com/office/drawing/2014/main" id="{14E665CE-0B22-27D5-01F5-775D411DEC19}"/>
            </a:ext>
          </a:extLst>
        </xdr:cNvPr>
        <xdr:cNvPicPr>
          <a:picLocks noChangeAspect="1"/>
        </xdr:cNvPicPr>
      </xdr:nvPicPr>
      <xdr:blipFill>
        <a:blip xmlns:r="http://schemas.openxmlformats.org/officeDocument/2006/relationships" r:embed="rId2"/>
        <a:stretch>
          <a:fillRect/>
        </a:stretch>
      </xdr:blipFill>
      <xdr:spPr>
        <a:xfrm>
          <a:off x="3028950" y="43614975"/>
          <a:ext cx="4712616" cy="27556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0</xdr:colOff>
      <xdr:row>17</xdr:row>
      <xdr:rowOff>0</xdr:rowOff>
    </xdr:from>
    <xdr:to>
      <xdr:col>6</xdr:col>
      <xdr:colOff>9525</xdr:colOff>
      <xdr:row>17</xdr:row>
      <xdr:rowOff>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H="1" flipV="1">
          <a:off x="5829300" y="87534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9525</xdr:colOff>
      <xdr:row>17</xdr:row>
      <xdr:rowOff>0</xdr:rowOff>
    </xdr:to>
    <xdr:sp macro="" textlink="">
      <xdr:nvSpPr>
        <xdr:cNvPr id="3" name="Line 1">
          <a:extLst>
            <a:ext uri="{FF2B5EF4-FFF2-40B4-BE49-F238E27FC236}">
              <a16:creationId xmlns:a16="http://schemas.microsoft.com/office/drawing/2014/main" id="{00000000-0008-0000-0700-000003000000}"/>
            </a:ext>
          </a:extLst>
        </xdr:cNvPr>
        <xdr:cNvSpPr>
          <a:spLocks noChangeShapeType="1"/>
        </xdr:cNvSpPr>
      </xdr:nvSpPr>
      <xdr:spPr bwMode="auto">
        <a:xfrm flipH="1" flipV="1">
          <a:off x="5829300" y="87534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17</xdr:row>
      <xdr:rowOff>0</xdr:rowOff>
    </xdr:from>
    <xdr:to>
      <xdr:col>6</xdr:col>
      <xdr:colOff>9525</xdr:colOff>
      <xdr:row>17</xdr:row>
      <xdr:rowOff>0</xdr:rowOff>
    </xdr:to>
    <xdr:sp macro="" textlink="">
      <xdr:nvSpPr>
        <xdr:cNvPr id="4" name="Line 1">
          <a:extLst>
            <a:ext uri="{FF2B5EF4-FFF2-40B4-BE49-F238E27FC236}">
              <a16:creationId xmlns:a16="http://schemas.microsoft.com/office/drawing/2014/main" id="{00000000-0008-0000-0700-000004000000}"/>
            </a:ext>
          </a:extLst>
        </xdr:cNvPr>
        <xdr:cNvSpPr>
          <a:spLocks noChangeShapeType="1"/>
        </xdr:cNvSpPr>
      </xdr:nvSpPr>
      <xdr:spPr bwMode="auto">
        <a:xfrm flipH="1" flipV="1">
          <a:off x="5829300" y="8753475"/>
          <a:ext cx="95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19050</xdr:colOff>
      <xdr:row>1</xdr:row>
      <xdr:rowOff>123825</xdr:rowOff>
    </xdr:from>
    <xdr:to>
      <xdr:col>0</xdr:col>
      <xdr:colOff>1304924</xdr:colOff>
      <xdr:row>3</xdr:row>
      <xdr:rowOff>123826</xdr:rowOff>
    </xdr:to>
    <xdr:pic>
      <xdr:nvPicPr>
        <xdr:cNvPr id="10" name="7 Imagen">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1"/>
        <a:stretch>
          <a:fillRect/>
        </a:stretch>
      </xdr:blipFill>
      <xdr:spPr>
        <a:xfrm>
          <a:off x="19050" y="323850"/>
          <a:ext cx="1285874" cy="609601"/>
        </a:xfrm>
        <a:prstGeom prst="rect">
          <a:avLst/>
        </a:prstGeom>
      </xdr:spPr>
    </xdr:pic>
    <xdr:clientData/>
  </xdr:twoCellAnchor>
  <xdr:twoCellAnchor editAs="oneCell">
    <xdr:from>
      <xdr:col>0</xdr:col>
      <xdr:colOff>19050</xdr:colOff>
      <xdr:row>18</xdr:row>
      <xdr:rowOff>123825</xdr:rowOff>
    </xdr:from>
    <xdr:to>
      <xdr:col>0</xdr:col>
      <xdr:colOff>1304924</xdr:colOff>
      <xdr:row>20</xdr:row>
      <xdr:rowOff>9526</xdr:rowOff>
    </xdr:to>
    <xdr:pic>
      <xdr:nvPicPr>
        <xdr:cNvPr id="11" name="7 Imagen">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a:stretch>
          <a:fillRect/>
        </a:stretch>
      </xdr:blipFill>
      <xdr:spPr>
        <a:xfrm>
          <a:off x="19050" y="9144000"/>
          <a:ext cx="1285874" cy="609601"/>
        </a:xfrm>
        <a:prstGeom prst="rect">
          <a:avLst/>
        </a:prstGeom>
      </xdr:spPr>
    </xdr:pic>
    <xdr:clientData/>
  </xdr:twoCellAnchor>
  <xdr:twoCellAnchor editAs="oneCell">
    <xdr:from>
      <xdr:col>0</xdr:col>
      <xdr:colOff>28575</xdr:colOff>
      <xdr:row>27</xdr:row>
      <xdr:rowOff>123825</xdr:rowOff>
    </xdr:from>
    <xdr:to>
      <xdr:col>0</xdr:col>
      <xdr:colOff>1314449</xdr:colOff>
      <xdr:row>29</xdr:row>
      <xdr:rowOff>9526</xdr:rowOff>
    </xdr:to>
    <xdr:pic>
      <xdr:nvPicPr>
        <xdr:cNvPr id="12" name="7 Imagen">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1"/>
        <a:stretch>
          <a:fillRect/>
        </a:stretch>
      </xdr:blipFill>
      <xdr:spPr>
        <a:xfrm>
          <a:off x="28575" y="18621375"/>
          <a:ext cx="1285874" cy="609601"/>
        </a:xfrm>
        <a:prstGeom prst="rect">
          <a:avLst/>
        </a:prstGeom>
      </xdr:spPr>
    </xdr:pic>
    <xdr:clientData/>
  </xdr:twoCellAnchor>
  <xdr:twoCellAnchor editAs="oneCell">
    <xdr:from>
      <xdr:col>2</xdr:col>
      <xdr:colOff>542925</xdr:colOff>
      <xdr:row>33</xdr:row>
      <xdr:rowOff>171450</xdr:rowOff>
    </xdr:from>
    <xdr:to>
      <xdr:col>6</xdr:col>
      <xdr:colOff>1165114</xdr:colOff>
      <xdr:row>44</xdr:row>
      <xdr:rowOff>831581</xdr:rowOff>
    </xdr:to>
    <xdr:pic>
      <xdr:nvPicPr>
        <xdr:cNvPr id="6" name="Imagen 5">
          <a:extLst>
            <a:ext uri="{FF2B5EF4-FFF2-40B4-BE49-F238E27FC236}">
              <a16:creationId xmlns:a16="http://schemas.microsoft.com/office/drawing/2014/main" id="{D6DC9950-B431-3E95-E799-B752FE0F4A7B}"/>
            </a:ext>
          </a:extLst>
        </xdr:cNvPr>
        <xdr:cNvPicPr>
          <a:picLocks noChangeAspect="1"/>
        </xdr:cNvPicPr>
      </xdr:nvPicPr>
      <xdr:blipFill>
        <a:blip xmlns:r="http://schemas.openxmlformats.org/officeDocument/2006/relationships" r:embed="rId2"/>
        <a:stretch>
          <a:fillRect/>
        </a:stretch>
      </xdr:blipFill>
      <xdr:spPr>
        <a:xfrm>
          <a:off x="2676525" y="20878800"/>
          <a:ext cx="4584589" cy="27556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114300</xdr:colOff>
      <xdr:row>7</xdr:row>
      <xdr:rowOff>47625</xdr:rowOff>
    </xdr:from>
    <xdr:to>
      <xdr:col>8</xdr:col>
      <xdr:colOff>247650</xdr:colOff>
      <xdr:row>21</xdr:row>
      <xdr:rowOff>180975</xdr:rowOff>
    </xdr:to>
    <xdr:graphicFrame macro="">
      <xdr:nvGraphicFramePr>
        <xdr:cNvPr id="3" name="Gráfico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657225</xdr:colOff>
      <xdr:row>22</xdr:row>
      <xdr:rowOff>85725</xdr:rowOff>
    </xdr:from>
    <xdr:to>
      <xdr:col>9</xdr:col>
      <xdr:colOff>0</xdr:colOff>
      <xdr:row>36</xdr:row>
      <xdr:rowOff>161925</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295274</xdr:colOff>
      <xdr:row>44</xdr:row>
      <xdr:rowOff>95250</xdr:rowOff>
    </xdr:from>
    <xdr:to>
      <xdr:col>11</xdr:col>
      <xdr:colOff>790575</xdr:colOff>
      <xdr:row>60</xdr:row>
      <xdr:rowOff>76200</xdr:rowOff>
    </xdr:to>
    <xdr:graphicFrame macro="">
      <xdr:nvGraphicFramePr>
        <xdr:cNvPr id="6" name="Gráfico 5">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614362</xdr:colOff>
      <xdr:row>60</xdr:row>
      <xdr:rowOff>95250</xdr:rowOff>
    </xdr:from>
    <xdr:to>
      <xdr:col>9</xdr:col>
      <xdr:colOff>0</xdr:colOff>
      <xdr:row>74</xdr:row>
      <xdr:rowOff>171450</xdr:rowOff>
    </xdr:to>
    <xdr:graphicFrame macro="">
      <xdr:nvGraphicFramePr>
        <xdr:cNvPr id="11" name="Gráfico 10">
          <a:extLst>
            <a:ext uri="{FF2B5EF4-FFF2-40B4-BE49-F238E27FC236}">
              <a16:creationId xmlns:a16="http://schemas.microsoft.com/office/drawing/2014/main" id="{00000000-0008-0000-08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171448</xdr:colOff>
      <xdr:row>79</xdr:row>
      <xdr:rowOff>123825</xdr:rowOff>
    </xdr:from>
    <xdr:to>
      <xdr:col>11</xdr:col>
      <xdr:colOff>304800</xdr:colOff>
      <xdr:row>94</xdr:row>
      <xdr:rowOff>9525</xdr:rowOff>
    </xdr:to>
    <xdr:graphicFrame macro="">
      <xdr:nvGraphicFramePr>
        <xdr:cNvPr id="12" name="Gráfico 11">
          <a:extLst>
            <a:ext uri="{FF2B5EF4-FFF2-40B4-BE49-F238E27FC236}">
              <a16:creationId xmlns:a16="http://schemas.microsoft.com/office/drawing/2014/main" id="{00000000-0008-0000-08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523875</xdr:colOff>
      <xdr:row>95</xdr:row>
      <xdr:rowOff>95250</xdr:rowOff>
    </xdr:from>
    <xdr:to>
      <xdr:col>9</xdr:col>
      <xdr:colOff>0</xdr:colOff>
      <xdr:row>109</xdr:row>
      <xdr:rowOff>171450</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209550</xdr:colOff>
      <xdr:row>111</xdr:row>
      <xdr:rowOff>171450</xdr:rowOff>
    </xdr:from>
    <xdr:to>
      <xdr:col>10</xdr:col>
      <xdr:colOff>209550</xdr:colOff>
      <xdr:row>126</xdr:row>
      <xdr:rowOff>57150</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135</xdr:row>
      <xdr:rowOff>0</xdr:rowOff>
    </xdr:from>
    <xdr:to>
      <xdr:col>8</xdr:col>
      <xdr:colOff>133350</xdr:colOff>
      <xdr:row>149</xdr:row>
      <xdr:rowOff>133350</xdr:rowOff>
    </xdr:to>
    <xdr:graphicFrame macro="">
      <xdr:nvGraphicFramePr>
        <xdr:cNvPr id="9" name="Gráfico 8">
          <a:extLst>
            <a:ext uri="{FF2B5EF4-FFF2-40B4-BE49-F238E27FC236}">
              <a16:creationId xmlns:a16="http://schemas.microsoft.com/office/drawing/2014/main" id="{EF41FB8E-D227-4DF3-9B23-BA827B883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481012</xdr:colOff>
      <xdr:row>134</xdr:row>
      <xdr:rowOff>138112</xdr:rowOff>
    </xdr:from>
    <xdr:to>
      <xdr:col>14</xdr:col>
      <xdr:colOff>280987</xdr:colOff>
      <xdr:row>149</xdr:row>
      <xdr:rowOff>23812</xdr:rowOff>
    </xdr:to>
    <xdr:graphicFrame macro="">
      <xdr:nvGraphicFramePr>
        <xdr:cNvPr id="10" name="Gráfico 9">
          <a:extLst>
            <a:ext uri="{FF2B5EF4-FFF2-40B4-BE49-F238E27FC236}">
              <a16:creationId xmlns:a16="http://schemas.microsoft.com/office/drawing/2014/main" id="{0D4C3471-AF85-DB97-78DE-FE45BCDCAF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5"/>
  <sheetViews>
    <sheetView topLeftCell="A33" zoomScale="110" zoomScaleNormal="110" workbookViewId="0">
      <selection activeCell="C23" sqref="C23:C34"/>
    </sheetView>
  </sheetViews>
  <sheetFormatPr baseColWidth="10" defaultRowHeight="15" x14ac:dyDescent="0.25"/>
  <cols>
    <col min="1" max="1" width="17.42578125" style="2" customWidth="1"/>
    <col min="2" max="2" width="8.28515625" style="2" customWidth="1"/>
    <col min="3" max="3" width="11.42578125" style="2" customWidth="1"/>
    <col min="4" max="4" width="8.42578125" style="2" customWidth="1"/>
    <col min="5" max="5" width="15" style="2" customWidth="1"/>
    <col min="6" max="6" width="6.7109375" style="2" customWidth="1"/>
    <col min="7" max="7" width="20.85546875" style="2" customWidth="1"/>
    <col min="8" max="8" width="62.140625" style="2" customWidth="1"/>
    <col min="9" max="9" width="17.7109375" style="2" customWidth="1"/>
    <col min="10" max="10" width="16.85546875" style="2" customWidth="1"/>
    <col min="11" max="13" width="11.42578125" style="2" hidden="1" customWidth="1"/>
    <col min="14" max="14" width="16.140625" style="2" customWidth="1"/>
    <col min="15" max="15" width="14.42578125" style="2" customWidth="1"/>
    <col min="16" max="16" width="13.7109375" style="2" customWidth="1"/>
    <col min="17" max="17" width="12" style="2" customWidth="1"/>
    <col min="18" max="18" width="11.7109375" style="2" customWidth="1"/>
    <col min="19" max="19" width="11.42578125" style="2"/>
    <col min="20" max="20" width="11.85546875" style="2" customWidth="1"/>
    <col min="21" max="16384" width="11.42578125" style="2"/>
  </cols>
  <sheetData>
    <row r="1" spans="1:19" ht="15.75" thickBot="1" x14ac:dyDescent="0.3">
      <c r="A1" s="111" t="s">
        <v>75</v>
      </c>
      <c r="B1" s="112"/>
      <c r="C1" s="112"/>
      <c r="D1" s="112"/>
      <c r="E1" s="112"/>
      <c r="F1" s="112"/>
      <c r="G1" s="112"/>
      <c r="H1" s="112"/>
      <c r="I1" s="112"/>
      <c r="J1" s="113"/>
      <c r="K1" s="1" t="s">
        <v>0</v>
      </c>
      <c r="L1" s="1" t="s">
        <v>1</v>
      </c>
      <c r="M1" s="1" t="s">
        <v>2</v>
      </c>
      <c r="P1" s="3"/>
    </row>
    <row r="2" spans="1:19" ht="28.5" x14ac:dyDescent="0.25">
      <c r="A2" s="114"/>
      <c r="B2" s="117" t="s">
        <v>3</v>
      </c>
      <c r="C2" s="118"/>
      <c r="D2" s="118"/>
      <c r="E2" s="118"/>
      <c r="F2" s="118"/>
      <c r="G2" s="118"/>
      <c r="H2" s="119"/>
      <c r="I2" s="123" t="s">
        <v>4</v>
      </c>
      <c r="J2" s="124"/>
      <c r="K2" s="1" t="s">
        <v>5</v>
      </c>
      <c r="L2" s="1" t="s">
        <v>6</v>
      </c>
      <c r="M2" s="1" t="s">
        <v>7</v>
      </c>
      <c r="P2" s="3"/>
    </row>
    <row r="3" spans="1:19" ht="28.5" x14ac:dyDescent="0.25">
      <c r="A3" s="115"/>
      <c r="B3" s="120"/>
      <c r="C3" s="121"/>
      <c r="D3" s="121"/>
      <c r="E3" s="121"/>
      <c r="F3" s="121"/>
      <c r="G3" s="121"/>
      <c r="H3" s="122"/>
      <c r="I3" s="125" t="s">
        <v>55</v>
      </c>
      <c r="J3" s="126"/>
      <c r="K3" s="1" t="s">
        <v>9</v>
      </c>
      <c r="L3" s="1"/>
      <c r="M3" s="1" t="s">
        <v>10</v>
      </c>
      <c r="P3" s="3"/>
    </row>
    <row r="4" spans="1:19" ht="16.5" thickBot="1" x14ac:dyDescent="0.3">
      <c r="A4" s="116"/>
      <c r="B4" s="127" t="s">
        <v>11</v>
      </c>
      <c r="C4" s="128"/>
      <c r="D4" s="128"/>
      <c r="E4" s="128"/>
      <c r="F4" s="128"/>
      <c r="G4" s="128"/>
      <c r="H4" s="129"/>
      <c r="I4" s="130" t="s">
        <v>12</v>
      </c>
      <c r="J4" s="131"/>
      <c r="M4" s="1" t="s">
        <v>13</v>
      </c>
      <c r="P4" s="3"/>
    </row>
    <row r="5" spans="1:19" ht="16.5" thickBot="1" x14ac:dyDescent="0.3">
      <c r="A5" s="132" t="s">
        <v>14</v>
      </c>
      <c r="B5" s="133"/>
      <c r="C5" s="133"/>
      <c r="D5" s="133"/>
      <c r="E5" s="133"/>
      <c r="F5" s="133"/>
      <c r="G5" s="133"/>
      <c r="H5" s="133"/>
      <c r="I5" s="133"/>
      <c r="J5" s="134"/>
    </row>
    <row r="6" spans="1:19" ht="31.5" x14ac:dyDescent="0.25">
      <c r="A6" s="7" t="s">
        <v>15</v>
      </c>
      <c r="B6" s="135" t="s">
        <v>88</v>
      </c>
      <c r="C6" s="135"/>
      <c r="D6" s="135"/>
      <c r="E6" s="135"/>
      <c r="F6" s="135"/>
      <c r="G6" s="135"/>
      <c r="H6" s="135"/>
      <c r="I6" s="8" t="s">
        <v>16</v>
      </c>
      <c r="J6" s="28" t="s">
        <v>17</v>
      </c>
      <c r="M6" s="1"/>
    </row>
    <row r="7" spans="1:19" ht="32.25" thickBot="1" x14ac:dyDescent="0.3">
      <c r="A7" s="10" t="s">
        <v>18</v>
      </c>
      <c r="B7" s="136" t="s">
        <v>95</v>
      </c>
      <c r="C7" s="137"/>
      <c r="D7" s="137"/>
      <c r="E7" s="137"/>
      <c r="F7" s="137"/>
      <c r="G7" s="137"/>
      <c r="H7" s="138"/>
      <c r="I7" s="11" t="s">
        <v>20</v>
      </c>
      <c r="J7" s="12" t="s">
        <v>1</v>
      </c>
      <c r="M7" s="1"/>
    </row>
    <row r="8" spans="1:19" ht="15.75" thickBot="1" x14ac:dyDescent="0.3">
      <c r="A8" s="139"/>
      <c r="B8" s="140"/>
      <c r="C8" s="140"/>
      <c r="D8" s="140"/>
      <c r="E8" s="140"/>
      <c r="F8" s="140"/>
      <c r="G8" s="140"/>
      <c r="H8" s="140"/>
      <c r="I8" s="140"/>
      <c r="J8" s="141"/>
    </row>
    <row r="9" spans="1:19" ht="31.5" x14ac:dyDescent="0.25">
      <c r="A9" s="7" t="s">
        <v>21</v>
      </c>
      <c r="B9" s="142" t="s">
        <v>90</v>
      </c>
      <c r="C9" s="143"/>
      <c r="D9" s="143"/>
      <c r="E9" s="143"/>
      <c r="F9" s="144"/>
      <c r="G9" s="8" t="s">
        <v>22</v>
      </c>
      <c r="H9" s="142" t="s">
        <v>96</v>
      </c>
      <c r="I9" s="143"/>
      <c r="J9" s="145"/>
    </row>
    <row r="10" spans="1:19" ht="52.5" customHeight="1" x14ac:dyDescent="0.25">
      <c r="A10" s="13" t="s">
        <v>24</v>
      </c>
      <c r="B10" s="146" t="s">
        <v>25</v>
      </c>
      <c r="C10" s="147"/>
      <c r="D10" s="147"/>
      <c r="E10" s="147"/>
      <c r="F10" s="148"/>
      <c r="G10" s="14" t="s">
        <v>26</v>
      </c>
      <c r="H10" s="149" t="s">
        <v>93</v>
      </c>
      <c r="I10" s="150"/>
      <c r="J10" s="151"/>
    </row>
    <row r="11" spans="1:19" ht="74.25" customHeight="1" x14ac:dyDescent="0.25">
      <c r="A11" s="13" t="s">
        <v>27</v>
      </c>
      <c r="B11" s="146" t="s">
        <v>91</v>
      </c>
      <c r="C11" s="147"/>
      <c r="D11" s="147"/>
      <c r="E11" s="147"/>
      <c r="F11" s="148"/>
      <c r="G11" s="49" t="s">
        <v>28</v>
      </c>
      <c r="H11" s="146" t="s">
        <v>76</v>
      </c>
      <c r="I11" s="147"/>
      <c r="J11" s="152"/>
    </row>
    <row r="12" spans="1:19" ht="47.25" x14ac:dyDescent="0.25">
      <c r="A12" s="13" t="s">
        <v>29</v>
      </c>
      <c r="B12" s="146" t="s">
        <v>92</v>
      </c>
      <c r="C12" s="147"/>
      <c r="D12" s="147"/>
      <c r="E12" s="147"/>
      <c r="F12" s="148"/>
      <c r="G12" s="49" t="s">
        <v>30</v>
      </c>
      <c r="H12" s="146" t="s">
        <v>89</v>
      </c>
      <c r="I12" s="147"/>
      <c r="J12" s="152"/>
    </row>
    <row r="13" spans="1:19" ht="47.25" x14ac:dyDescent="0.25">
      <c r="A13" s="13" t="s">
        <v>32</v>
      </c>
      <c r="B13" s="146" t="s">
        <v>84</v>
      </c>
      <c r="C13" s="147"/>
      <c r="D13" s="147"/>
      <c r="E13" s="147"/>
      <c r="F13" s="148"/>
      <c r="G13" s="49" t="s">
        <v>34</v>
      </c>
      <c r="H13" s="146" t="s">
        <v>78</v>
      </c>
      <c r="I13" s="147"/>
      <c r="J13" s="152"/>
    </row>
    <row r="14" spans="1:19" ht="17.25" customHeight="1" x14ac:dyDescent="0.25">
      <c r="A14" s="153" t="s">
        <v>35</v>
      </c>
      <c r="B14" s="154">
        <v>70</v>
      </c>
      <c r="C14" s="154"/>
      <c r="D14" s="156" t="s">
        <v>36</v>
      </c>
      <c r="E14" s="156"/>
      <c r="F14" s="157">
        <v>85</v>
      </c>
      <c r="G14" s="158" t="s">
        <v>37</v>
      </c>
      <c r="H14" s="15" t="s">
        <v>38</v>
      </c>
      <c r="I14" s="15" t="s">
        <v>39</v>
      </c>
      <c r="J14" s="16" t="s">
        <v>40</v>
      </c>
      <c r="P14" s="17"/>
      <c r="Q14" s="17"/>
      <c r="R14" s="17"/>
      <c r="S14" s="17"/>
    </row>
    <row r="15" spans="1:19" ht="18.75" customHeight="1" x14ac:dyDescent="0.25">
      <c r="A15" s="153"/>
      <c r="B15" s="155"/>
      <c r="C15" s="155"/>
      <c r="D15" s="156"/>
      <c r="E15" s="156"/>
      <c r="F15" s="157"/>
      <c r="G15" s="159"/>
      <c r="H15" s="50" t="s">
        <v>86</v>
      </c>
      <c r="I15" s="51" t="s">
        <v>87</v>
      </c>
      <c r="J15" s="52" t="s">
        <v>80</v>
      </c>
      <c r="P15" s="17"/>
      <c r="Q15" s="17"/>
      <c r="R15" s="17"/>
    </row>
    <row r="16" spans="1:19" ht="15.75" thickBot="1" x14ac:dyDescent="0.3">
      <c r="A16" s="168"/>
      <c r="B16" s="169"/>
      <c r="C16" s="169"/>
      <c r="D16" s="169"/>
      <c r="E16" s="169"/>
      <c r="F16" s="169"/>
      <c r="G16" s="169"/>
      <c r="H16" s="169"/>
      <c r="I16" s="169"/>
      <c r="J16" s="170"/>
    </row>
    <row r="17" spans="1:20" ht="7.5" customHeight="1" thickBot="1" x14ac:dyDescent="0.3">
      <c r="A17" s="171"/>
      <c r="B17" s="172"/>
      <c r="C17" s="172"/>
      <c r="D17" s="172"/>
      <c r="E17" s="172"/>
      <c r="F17" s="172"/>
      <c r="G17" s="172"/>
      <c r="H17" s="172"/>
      <c r="I17" s="172"/>
      <c r="J17" s="173"/>
    </row>
    <row r="18" spans="1:20" ht="24.6" customHeight="1" x14ac:dyDescent="0.25">
      <c r="A18" s="114"/>
      <c r="B18" s="117" t="s">
        <v>3</v>
      </c>
      <c r="C18" s="118"/>
      <c r="D18" s="118"/>
      <c r="E18" s="118"/>
      <c r="F18" s="118"/>
      <c r="G18" s="118"/>
      <c r="H18" s="119"/>
      <c r="I18" s="123" t="s">
        <v>4</v>
      </c>
      <c r="J18" s="124"/>
      <c r="K18" s="1" t="s">
        <v>5</v>
      </c>
      <c r="L18" s="1" t="s">
        <v>6</v>
      </c>
      <c r="M18" s="1" t="s">
        <v>7</v>
      </c>
    </row>
    <row r="19" spans="1:20" ht="24.6" customHeight="1" x14ac:dyDescent="0.25">
      <c r="A19" s="115"/>
      <c r="B19" s="120"/>
      <c r="C19" s="121"/>
      <c r="D19" s="121"/>
      <c r="E19" s="121"/>
      <c r="F19" s="121"/>
      <c r="G19" s="121"/>
      <c r="H19" s="122"/>
      <c r="I19" s="125" t="s">
        <v>44</v>
      </c>
      <c r="J19" s="126"/>
      <c r="K19" s="1" t="s">
        <v>9</v>
      </c>
      <c r="L19" s="1"/>
      <c r="M19" s="1" t="s">
        <v>10</v>
      </c>
    </row>
    <row r="20" spans="1:20" ht="24.6" customHeight="1" thickBot="1" x14ac:dyDescent="0.3">
      <c r="A20" s="116"/>
      <c r="B20" s="127" t="s">
        <v>11</v>
      </c>
      <c r="C20" s="128"/>
      <c r="D20" s="128"/>
      <c r="E20" s="128"/>
      <c r="F20" s="128"/>
      <c r="G20" s="128"/>
      <c r="H20" s="129"/>
      <c r="I20" s="130" t="s">
        <v>12</v>
      </c>
      <c r="J20" s="131"/>
      <c r="M20" s="1" t="s">
        <v>13</v>
      </c>
      <c r="O20" s="17"/>
      <c r="P20" s="17"/>
      <c r="Q20" s="17"/>
      <c r="R20" s="17"/>
      <c r="S20" s="17"/>
      <c r="T20" s="17"/>
    </row>
    <row r="21" spans="1:20" ht="24.95" customHeight="1" thickBot="1" x14ac:dyDescent="0.3">
      <c r="A21" s="160" t="s">
        <v>45</v>
      </c>
      <c r="B21" s="161"/>
      <c r="C21" s="161"/>
      <c r="D21" s="161"/>
      <c r="E21" s="161"/>
      <c r="F21" s="161"/>
      <c r="G21" s="161"/>
      <c r="H21" s="161"/>
      <c r="I21" s="161"/>
      <c r="J21" s="162"/>
      <c r="N21" s="17"/>
    </row>
    <row r="22" spans="1:20" ht="54" customHeight="1" x14ac:dyDescent="0.25">
      <c r="A22" s="21" t="s">
        <v>46</v>
      </c>
      <c r="B22" s="22" t="s">
        <v>36</v>
      </c>
      <c r="C22" s="22" t="s">
        <v>47</v>
      </c>
      <c r="D22" s="23" t="s">
        <v>48</v>
      </c>
      <c r="E22" s="163" t="s">
        <v>49</v>
      </c>
      <c r="F22" s="164"/>
      <c r="G22" s="163" t="s">
        <v>50</v>
      </c>
      <c r="H22" s="164"/>
      <c r="I22" s="24" t="s">
        <v>51</v>
      </c>
      <c r="J22" s="25" t="s">
        <v>52</v>
      </c>
      <c r="N22" s="29"/>
      <c r="R22" s="53"/>
    </row>
    <row r="23" spans="1:20" ht="240" customHeight="1" x14ac:dyDescent="0.25">
      <c r="A23" s="60" t="s">
        <v>102</v>
      </c>
      <c r="B23" s="61">
        <v>0.85</v>
      </c>
      <c r="C23" s="80">
        <v>0.96</v>
      </c>
      <c r="D23" s="83">
        <f t="shared" ref="D23:D24" si="0">+C23/B23</f>
        <v>1.1294117647058823</v>
      </c>
      <c r="E23" s="165" t="s">
        <v>160</v>
      </c>
      <c r="F23" s="166"/>
      <c r="G23" s="167" t="s">
        <v>193</v>
      </c>
      <c r="H23" s="167"/>
      <c r="I23" s="85" t="s">
        <v>85</v>
      </c>
      <c r="J23" s="81" t="s">
        <v>158</v>
      </c>
      <c r="N23" s="29"/>
    </row>
    <row r="24" spans="1:20" ht="229.5" customHeight="1" x14ac:dyDescent="0.25">
      <c r="A24" s="60" t="s">
        <v>103</v>
      </c>
      <c r="B24" s="61">
        <v>0.85</v>
      </c>
      <c r="C24" s="80">
        <v>0.96</v>
      </c>
      <c r="D24" s="83">
        <f t="shared" si="0"/>
        <v>1.1294117647058823</v>
      </c>
      <c r="E24" s="165" t="s">
        <v>163</v>
      </c>
      <c r="F24" s="166"/>
      <c r="G24" s="167" t="s">
        <v>194</v>
      </c>
      <c r="H24" s="167"/>
      <c r="I24" s="85" t="s">
        <v>85</v>
      </c>
      <c r="J24" s="81" t="s">
        <v>159</v>
      </c>
      <c r="P24" s="53"/>
      <c r="S24" s="53"/>
    </row>
    <row r="25" spans="1:20" ht="229.5" customHeight="1" x14ac:dyDescent="0.25">
      <c r="A25" s="60" t="s">
        <v>104</v>
      </c>
      <c r="B25" s="61">
        <v>0.85</v>
      </c>
      <c r="C25" s="80">
        <v>0.93</v>
      </c>
      <c r="D25" s="83">
        <f t="shared" ref="D25:D29" si="1">+C25/B25</f>
        <v>1.0941176470588236</v>
      </c>
      <c r="E25" s="165" t="s">
        <v>169</v>
      </c>
      <c r="F25" s="166"/>
      <c r="G25" s="167" t="s">
        <v>195</v>
      </c>
      <c r="H25" s="167"/>
      <c r="I25" s="85" t="s">
        <v>85</v>
      </c>
      <c r="J25" s="81" t="s">
        <v>161</v>
      </c>
      <c r="P25" s="53"/>
      <c r="S25" s="53"/>
    </row>
    <row r="26" spans="1:20" ht="229.5" customHeight="1" x14ac:dyDescent="0.25">
      <c r="A26" s="60" t="s">
        <v>106</v>
      </c>
      <c r="B26" s="61">
        <v>0.85</v>
      </c>
      <c r="C26" s="80">
        <v>0.95</v>
      </c>
      <c r="D26" s="83">
        <f t="shared" si="1"/>
        <v>1.1176470588235294</v>
      </c>
      <c r="E26" s="165" t="s">
        <v>170</v>
      </c>
      <c r="F26" s="166"/>
      <c r="G26" s="167" t="s">
        <v>196</v>
      </c>
      <c r="H26" s="167"/>
      <c r="I26" s="85" t="s">
        <v>85</v>
      </c>
      <c r="J26" s="81" t="s">
        <v>162</v>
      </c>
      <c r="P26" s="53"/>
      <c r="S26" s="53"/>
    </row>
    <row r="27" spans="1:20" ht="229.5" customHeight="1" x14ac:dyDescent="0.25">
      <c r="A27" s="60" t="s">
        <v>107</v>
      </c>
      <c r="B27" s="61">
        <v>0.85</v>
      </c>
      <c r="C27" s="80">
        <v>0.93</v>
      </c>
      <c r="D27" s="83">
        <f t="shared" si="1"/>
        <v>1.0941176470588236</v>
      </c>
      <c r="E27" s="165" t="s">
        <v>171</v>
      </c>
      <c r="F27" s="166"/>
      <c r="G27" s="167" t="s">
        <v>197</v>
      </c>
      <c r="H27" s="167"/>
      <c r="I27" s="85" t="s">
        <v>85</v>
      </c>
      <c r="J27" s="81" t="s">
        <v>165</v>
      </c>
      <c r="P27" s="53"/>
      <c r="S27" s="53"/>
    </row>
    <row r="28" spans="1:20" ht="229.5" customHeight="1" thickBot="1" x14ac:dyDescent="0.3">
      <c r="A28" s="97" t="s">
        <v>164</v>
      </c>
      <c r="B28" s="98">
        <v>0.85</v>
      </c>
      <c r="C28" s="99">
        <v>0.9</v>
      </c>
      <c r="D28" s="100">
        <f t="shared" ref="D28" si="2">+C28/B28</f>
        <v>1.0588235294117647</v>
      </c>
      <c r="E28" s="177" t="s">
        <v>172</v>
      </c>
      <c r="F28" s="178"/>
      <c r="G28" s="179" t="s">
        <v>198</v>
      </c>
      <c r="H28" s="179"/>
      <c r="I28" s="37" t="s">
        <v>85</v>
      </c>
      <c r="J28" s="101" t="s">
        <v>166</v>
      </c>
      <c r="P28" s="53"/>
      <c r="S28" s="53"/>
    </row>
    <row r="29" spans="1:20" ht="229.5" customHeight="1" thickBot="1" x14ac:dyDescent="0.3">
      <c r="A29" s="103" t="s">
        <v>109</v>
      </c>
      <c r="B29" s="104">
        <v>0.85</v>
      </c>
      <c r="C29" s="105">
        <v>0.98</v>
      </c>
      <c r="D29" s="106">
        <f t="shared" si="1"/>
        <v>1.1529411764705881</v>
      </c>
      <c r="E29" s="174" t="s">
        <v>215</v>
      </c>
      <c r="F29" s="175"/>
      <c r="G29" s="176" t="s">
        <v>199</v>
      </c>
      <c r="H29" s="176"/>
      <c r="I29" s="107" t="s">
        <v>85</v>
      </c>
      <c r="J29" s="108" t="s">
        <v>167</v>
      </c>
      <c r="P29" s="53"/>
      <c r="S29" s="53"/>
    </row>
    <row r="30" spans="1:20" ht="229.5" customHeight="1" thickBot="1" x14ac:dyDescent="0.3">
      <c r="A30" s="103" t="s">
        <v>183</v>
      </c>
      <c r="B30" s="104">
        <v>0.85</v>
      </c>
      <c r="C30" s="105">
        <v>0.98</v>
      </c>
      <c r="D30" s="106">
        <f t="shared" ref="D30:D33" si="3">+C30/B30</f>
        <v>1.1529411764705881</v>
      </c>
      <c r="E30" s="174" t="s">
        <v>214</v>
      </c>
      <c r="F30" s="175"/>
      <c r="G30" s="176" t="s">
        <v>200</v>
      </c>
      <c r="H30" s="176"/>
      <c r="I30" s="107" t="s">
        <v>85</v>
      </c>
      <c r="J30" s="108" t="s">
        <v>188</v>
      </c>
      <c r="P30" s="53"/>
      <c r="S30" s="53"/>
    </row>
    <row r="31" spans="1:20" ht="229.5" customHeight="1" thickBot="1" x14ac:dyDescent="0.3">
      <c r="A31" s="103" t="s">
        <v>184</v>
      </c>
      <c r="B31" s="104">
        <v>0.85</v>
      </c>
      <c r="C31" s="105">
        <v>0.96</v>
      </c>
      <c r="D31" s="106">
        <f t="shared" si="3"/>
        <v>1.1294117647058823</v>
      </c>
      <c r="E31" s="174" t="s">
        <v>201</v>
      </c>
      <c r="F31" s="175"/>
      <c r="G31" s="176" t="s">
        <v>202</v>
      </c>
      <c r="H31" s="176"/>
      <c r="I31" s="107" t="s">
        <v>85</v>
      </c>
      <c r="J31" s="108" t="s">
        <v>189</v>
      </c>
      <c r="P31" s="53"/>
      <c r="S31" s="53"/>
    </row>
    <row r="32" spans="1:20" ht="229.5" customHeight="1" thickBot="1" x14ac:dyDescent="0.3">
      <c r="A32" s="103" t="s">
        <v>185</v>
      </c>
      <c r="B32" s="104">
        <v>0.85</v>
      </c>
      <c r="C32" s="105">
        <v>0.9</v>
      </c>
      <c r="D32" s="106">
        <f t="shared" si="3"/>
        <v>1.0588235294117647</v>
      </c>
      <c r="E32" s="174" t="s">
        <v>203</v>
      </c>
      <c r="F32" s="175"/>
      <c r="G32" s="176" t="s">
        <v>204</v>
      </c>
      <c r="H32" s="176"/>
      <c r="I32" s="107" t="s">
        <v>85</v>
      </c>
      <c r="J32" s="108" t="s">
        <v>190</v>
      </c>
      <c r="P32" s="53"/>
      <c r="S32" s="53"/>
    </row>
    <row r="33" spans="1:19" ht="229.5" customHeight="1" x14ac:dyDescent="0.25">
      <c r="A33" s="103" t="s">
        <v>186</v>
      </c>
      <c r="B33" s="104">
        <v>0.85</v>
      </c>
      <c r="C33" s="105">
        <v>0.78</v>
      </c>
      <c r="D33" s="106">
        <f t="shared" si="3"/>
        <v>0.91764705882352948</v>
      </c>
      <c r="E33" s="174" t="s">
        <v>205</v>
      </c>
      <c r="F33" s="175"/>
      <c r="G33" s="176" t="s">
        <v>206</v>
      </c>
      <c r="H33" s="176"/>
      <c r="I33" s="107" t="s">
        <v>85</v>
      </c>
      <c r="J33" s="108" t="s">
        <v>191</v>
      </c>
      <c r="P33" s="53"/>
      <c r="S33" s="53"/>
    </row>
    <row r="34" spans="1:19" ht="229.5" customHeight="1" x14ac:dyDescent="0.25">
      <c r="A34" s="60" t="s">
        <v>187</v>
      </c>
      <c r="B34" s="61">
        <v>0.85</v>
      </c>
      <c r="C34" s="80">
        <v>0.83</v>
      </c>
      <c r="D34" s="83">
        <f t="shared" ref="D34" si="4">+C34/B34</f>
        <v>0.97647058823529409</v>
      </c>
      <c r="E34" s="165" t="s">
        <v>213</v>
      </c>
      <c r="F34" s="166"/>
      <c r="G34" s="167" t="s">
        <v>207</v>
      </c>
      <c r="H34" s="167"/>
      <c r="I34" s="85" t="s">
        <v>85</v>
      </c>
      <c r="J34" s="81" t="s">
        <v>192</v>
      </c>
      <c r="P34" s="53"/>
      <c r="S34" s="53"/>
    </row>
    <row r="35" spans="1:19" s="78" customFormat="1" ht="76.5" customHeight="1" x14ac:dyDescent="0.25">
      <c r="A35" s="76"/>
      <c r="B35" s="71"/>
      <c r="C35" s="71"/>
      <c r="D35" s="72"/>
      <c r="E35" s="73"/>
      <c r="F35" s="74"/>
      <c r="G35" s="75"/>
      <c r="H35" s="75"/>
      <c r="I35" s="76"/>
      <c r="J35" s="102"/>
    </row>
    <row r="36" spans="1:19" hidden="1" x14ac:dyDescent="0.25">
      <c r="A36" s="55"/>
      <c r="B36" s="55"/>
      <c r="C36" s="55"/>
      <c r="D36" s="55"/>
      <c r="E36" s="55"/>
      <c r="F36" s="55"/>
      <c r="G36" s="55"/>
      <c r="H36" s="55"/>
      <c r="I36" s="55"/>
      <c r="J36" s="55"/>
    </row>
    <row r="37" spans="1:19" x14ac:dyDescent="0.25">
      <c r="A37" s="55"/>
      <c r="B37" s="55"/>
      <c r="C37" s="55"/>
      <c r="D37" s="55"/>
      <c r="E37" s="55"/>
      <c r="F37" s="55"/>
      <c r="G37" s="55"/>
      <c r="H37" s="55"/>
      <c r="I37" s="55"/>
      <c r="J37" s="55"/>
    </row>
    <row r="38" spans="1:19" x14ac:dyDescent="0.25">
      <c r="A38" s="55"/>
      <c r="B38" s="55"/>
      <c r="C38" s="55"/>
      <c r="D38" s="55"/>
      <c r="E38" s="55"/>
      <c r="F38" s="55"/>
      <c r="G38" s="55"/>
      <c r="H38" s="55"/>
      <c r="I38" s="55"/>
      <c r="J38" s="55"/>
    </row>
    <row r="39" spans="1:19" x14ac:dyDescent="0.25">
      <c r="A39" s="55"/>
      <c r="B39" s="55"/>
      <c r="C39" s="55"/>
      <c r="D39" s="55"/>
      <c r="E39" s="55"/>
      <c r="F39" s="55"/>
      <c r="G39" s="55"/>
      <c r="H39" s="55"/>
      <c r="I39" s="55"/>
      <c r="J39" s="55"/>
    </row>
    <row r="40" spans="1:19" x14ac:dyDescent="0.25">
      <c r="A40" s="55"/>
      <c r="B40" s="55"/>
      <c r="C40" s="55"/>
      <c r="D40" s="55"/>
      <c r="E40" s="55"/>
      <c r="F40" s="55"/>
      <c r="G40" s="55"/>
      <c r="H40" s="55"/>
      <c r="I40" s="55"/>
      <c r="J40" s="55"/>
    </row>
    <row r="41" spans="1:19" x14ac:dyDescent="0.25">
      <c r="A41" s="55"/>
      <c r="B41" s="55"/>
      <c r="C41" s="55"/>
      <c r="D41" s="55"/>
      <c r="E41" s="55"/>
      <c r="F41" s="55"/>
      <c r="G41" s="55"/>
      <c r="H41" s="55"/>
      <c r="I41" s="55"/>
      <c r="J41" s="55"/>
    </row>
    <row r="42" spans="1:19" x14ac:dyDescent="0.25">
      <c r="A42" s="55"/>
      <c r="B42" s="55"/>
      <c r="C42" s="55"/>
      <c r="D42" s="55"/>
      <c r="E42" s="55"/>
      <c r="F42" s="55"/>
      <c r="G42" s="55"/>
      <c r="H42" s="55"/>
      <c r="I42" s="55"/>
      <c r="J42" s="55"/>
    </row>
    <row r="43" spans="1:19" x14ac:dyDescent="0.25">
      <c r="A43" s="55"/>
      <c r="B43" s="55"/>
      <c r="C43" s="55"/>
      <c r="D43" s="55"/>
      <c r="E43" s="55"/>
      <c r="F43" s="55"/>
      <c r="G43" s="55"/>
      <c r="H43" s="55"/>
      <c r="I43" s="55"/>
      <c r="J43" s="55"/>
    </row>
    <row r="44" spans="1:19" x14ac:dyDescent="0.25">
      <c r="A44" s="55"/>
      <c r="B44" s="55"/>
      <c r="C44" s="55"/>
      <c r="D44" s="55"/>
      <c r="E44" s="55"/>
      <c r="F44" s="55"/>
      <c r="G44" s="55"/>
      <c r="H44" s="55"/>
      <c r="I44" s="55"/>
      <c r="J44" s="55"/>
    </row>
    <row r="45" spans="1:19" x14ac:dyDescent="0.25">
      <c r="A45" s="55"/>
      <c r="B45" s="55"/>
      <c r="C45" s="55"/>
      <c r="D45" s="55"/>
      <c r="E45" s="55"/>
      <c r="F45" s="55"/>
      <c r="G45" s="55"/>
      <c r="H45" s="55"/>
      <c r="I45" s="55"/>
      <c r="J45" s="55"/>
    </row>
    <row r="46" spans="1:19" x14ac:dyDescent="0.25">
      <c r="A46" s="55"/>
      <c r="B46" s="55"/>
      <c r="C46" s="55"/>
      <c r="D46" s="55"/>
      <c r="E46" s="55"/>
      <c r="F46" s="55"/>
      <c r="G46" s="55"/>
      <c r="H46" s="55"/>
      <c r="I46" s="55"/>
      <c r="J46" s="55"/>
    </row>
    <row r="49" spans="1:9" x14ac:dyDescent="0.25">
      <c r="I49" s="66"/>
    </row>
    <row r="50" spans="1:9" x14ac:dyDescent="0.25">
      <c r="B50" s="29"/>
      <c r="C50" s="29"/>
    </row>
    <row r="51" spans="1:9" x14ac:dyDescent="0.25">
      <c r="A51" s="29"/>
    </row>
    <row r="52" spans="1:9" x14ac:dyDescent="0.25">
      <c r="A52" s="29"/>
    </row>
    <row r="54" spans="1:9" x14ac:dyDescent="0.25">
      <c r="A54" s="29"/>
    </row>
    <row r="55" spans="1:9" x14ac:dyDescent="0.25">
      <c r="A55" s="29"/>
    </row>
  </sheetData>
  <mergeCells count="61">
    <mergeCell ref="E33:F33"/>
    <mergeCell ref="G33:H33"/>
    <mergeCell ref="E34:F34"/>
    <mergeCell ref="G34:H34"/>
    <mergeCell ref="E30:F30"/>
    <mergeCell ref="G30:H30"/>
    <mergeCell ref="E31:F31"/>
    <mergeCell ref="G31:H31"/>
    <mergeCell ref="E32:F32"/>
    <mergeCell ref="G32:H32"/>
    <mergeCell ref="E29:F29"/>
    <mergeCell ref="G29:H29"/>
    <mergeCell ref="E25:F25"/>
    <mergeCell ref="G25:H25"/>
    <mergeCell ref="E26:F26"/>
    <mergeCell ref="G26:H26"/>
    <mergeCell ref="E27:F27"/>
    <mergeCell ref="G27:H27"/>
    <mergeCell ref="E28:F28"/>
    <mergeCell ref="G28:H28"/>
    <mergeCell ref="A1:J1"/>
    <mergeCell ref="A2:A4"/>
    <mergeCell ref="B2:H3"/>
    <mergeCell ref="I2:J2"/>
    <mergeCell ref="I3:J3"/>
    <mergeCell ref="B4:H4"/>
    <mergeCell ref="I4:J4"/>
    <mergeCell ref="A5:J5"/>
    <mergeCell ref="B6:H6"/>
    <mergeCell ref="B7:H7"/>
    <mergeCell ref="A8:J8"/>
    <mergeCell ref="B9:F9"/>
    <mergeCell ref="H9:J9"/>
    <mergeCell ref="B10:F10"/>
    <mergeCell ref="H10:J10"/>
    <mergeCell ref="B11:F11"/>
    <mergeCell ref="H11:J11"/>
    <mergeCell ref="B12:F12"/>
    <mergeCell ref="H12:J12"/>
    <mergeCell ref="B13:F13"/>
    <mergeCell ref="H13:J13"/>
    <mergeCell ref="A14:A15"/>
    <mergeCell ref="B14:C15"/>
    <mergeCell ref="D14:E15"/>
    <mergeCell ref="F14:F15"/>
    <mergeCell ref="G14:G15"/>
    <mergeCell ref="E24:F24"/>
    <mergeCell ref="G24:H24"/>
    <mergeCell ref="A16:J16"/>
    <mergeCell ref="A17:J17"/>
    <mergeCell ref="A18:A20"/>
    <mergeCell ref="B18:H19"/>
    <mergeCell ref="I18:J18"/>
    <mergeCell ref="I19:J19"/>
    <mergeCell ref="B20:H20"/>
    <mergeCell ref="I20:J20"/>
    <mergeCell ref="A21:J21"/>
    <mergeCell ref="E22:F22"/>
    <mergeCell ref="G22:H22"/>
    <mergeCell ref="E23:F23"/>
    <mergeCell ref="G23:H23"/>
  </mergeCells>
  <dataValidations count="3">
    <dataValidation type="list" allowBlank="1" showInputMessage="1" showErrorMessage="1" sqref="J7">
      <formula1>$P$4:$P$4</formula1>
    </dataValidation>
    <dataValidation type="list" allowBlank="1" showInputMessage="1" showErrorMessage="1" sqref="J6">
      <formula1>P1:P3</formula1>
    </dataValidation>
    <dataValidation allowBlank="1" showInputMessage="1" showErrorMessage="1" errorTitle="Seleccionar un valor de la lista" sqref="E23:E35"/>
  </dataValidations>
  <pageMargins left="0.31496062992125984" right="0.31496062992125984" top="0.55118110236220474" bottom="0.35433070866141736" header="0.31496062992125984" footer="0.31496062992125984"/>
  <pageSetup scale="6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5"/>
  <sheetViews>
    <sheetView topLeftCell="A17" zoomScale="90" zoomScaleNormal="90" workbookViewId="0">
      <selection activeCell="G23" sqref="G23:H23"/>
    </sheetView>
  </sheetViews>
  <sheetFormatPr baseColWidth="10" defaultRowHeight="15" x14ac:dyDescent="0.25"/>
  <cols>
    <col min="1" max="1" width="17.42578125" style="2" customWidth="1"/>
    <col min="2" max="2" width="8.28515625" style="2" customWidth="1"/>
    <col min="3" max="3" width="22.28515625" style="2" customWidth="1"/>
    <col min="4" max="4" width="14.7109375" style="2" customWidth="1"/>
    <col min="5" max="5" width="11.42578125" style="2" customWidth="1"/>
    <col min="6" max="6" width="32" style="2" customWidth="1"/>
    <col min="7" max="7" width="20.85546875" style="2" customWidth="1"/>
    <col min="8" max="8" width="62.140625" style="2" customWidth="1"/>
    <col min="9" max="9" width="17.7109375" style="2" customWidth="1"/>
    <col min="10" max="10" width="16.85546875" style="2" customWidth="1"/>
    <col min="11" max="13" width="11.42578125" style="2" hidden="1" customWidth="1"/>
    <col min="14" max="14" width="16.140625" style="2" customWidth="1"/>
    <col min="15" max="15" width="15.7109375" style="2" customWidth="1"/>
    <col min="16" max="16" width="15" style="2" customWidth="1"/>
    <col min="17" max="17" width="14.28515625" style="2" customWidth="1"/>
    <col min="18" max="18" width="11.7109375" style="2" customWidth="1"/>
    <col min="19" max="19" width="11.42578125" style="2"/>
    <col min="20" max="20" width="11.85546875" style="2" customWidth="1"/>
    <col min="21" max="16384" width="11.42578125" style="2"/>
  </cols>
  <sheetData>
    <row r="1" spans="1:19" ht="15.75" thickBot="1" x14ac:dyDescent="0.3">
      <c r="A1" s="111" t="s">
        <v>75</v>
      </c>
      <c r="B1" s="112"/>
      <c r="C1" s="112"/>
      <c r="D1" s="112"/>
      <c r="E1" s="112"/>
      <c r="F1" s="112"/>
      <c r="G1" s="112"/>
      <c r="H1" s="112"/>
      <c r="I1" s="112"/>
      <c r="J1" s="113"/>
      <c r="K1" s="1" t="s">
        <v>0</v>
      </c>
      <c r="L1" s="1" t="s">
        <v>1</v>
      </c>
      <c r="M1" s="1" t="s">
        <v>2</v>
      </c>
      <c r="P1" s="3"/>
    </row>
    <row r="2" spans="1:19" ht="28.5" x14ac:dyDescent="0.25">
      <c r="A2" s="114"/>
      <c r="B2" s="117" t="s">
        <v>3</v>
      </c>
      <c r="C2" s="118"/>
      <c r="D2" s="118"/>
      <c r="E2" s="118"/>
      <c r="F2" s="118"/>
      <c r="G2" s="118"/>
      <c r="H2" s="119"/>
      <c r="I2" s="123" t="s">
        <v>4</v>
      </c>
      <c r="J2" s="124"/>
      <c r="K2" s="1" t="s">
        <v>5</v>
      </c>
      <c r="L2" s="1" t="s">
        <v>6</v>
      </c>
      <c r="M2" s="1" t="s">
        <v>7</v>
      </c>
      <c r="P2" s="3"/>
    </row>
    <row r="3" spans="1:19" ht="28.5" x14ac:dyDescent="0.25">
      <c r="A3" s="115"/>
      <c r="B3" s="120"/>
      <c r="C3" s="121"/>
      <c r="D3" s="121"/>
      <c r="E3" s="121"/>
      <c r="F3" s="121"/>
      <c r="G3" s="121"/>
      <c r="H3" s="122"/>
      <c r="I3" s="125" t="s">
        <v>55</v>
      </c>
      <c r="J3" s="126"/>
      <c r="K3" s="1" t="s">
        <v>9</v>
      </c>
      <c r="L3" s="1"/>
      <c r="M3" s="1" t="s">
        <v>10</v>
      </c>
      <c r="P3" s="3"/>
    </row>
    <row r="4" spans="1:19" ht="16.5" thickBot="1" x14ac:dyDescent="0.3">
      <c r="A4" s="116"/>
      <c r="B4" s="127" t="s">
        <v>11</v>
      </c>
      <c r="C4" s="128"/>
      <c r="D4" s="128"/>
      <c r="E4" s="128"/>
      <c r="F4" s="128"/>
      <c r="G4" s="128"/>
      <c r="H4" s="129"/>
      <c r="I4" s="130" t="s">
        <v>12</v>
      </c>
      <c r="J4" s="131"/>
      <c r="M4" s="1" t="s">
        <v>13</v>
      </c>
      <c r="P4" s="3"/>
    </row>
    <row r="5" spans="1:19" ht="16.5" thickBot="1" x14ac:dyDescent="0.3">
      <c r="A5" s="132" t="s">
        <v>14</v>
      </c>
      <c r="B5" s="133"/>
      <c r="C5" s="133"/>
      <c r="D5" s="133"/>
      <c r="E5" s="133"/>
      <c r="F5" s="133"/>
      <c r="G5" s="133"/>
      <c r="H5" s="133"/>
      <c r="I5" s="133"/>
      <c r="J5" s="134"/>
    </row>
    <row r="6" spans="1:19" ht="31.5" x14ac:dyDescent="0.25">
      <c r="A6" s="7" t="s">
        <v>15</v>
      </c>
      <c r="B6" s="135" t="s">
        <v>88</v>
      </c>
      <c r="C6" s="135"/>
      <c r="D6" s="135"/>
      <c r="E6" s="135"/>
      <c r="F6" s="135"/>
      <c r="G6" s="135"/>
      <c r="H6" s="135"/>
      <c r="I6" s="8" t="s">
        <v>16</v>
      </c>
      <c r="J6" s="28" t="s">
        <v>17</v>
      </c>
      <c r="M6" s="1"/>
    </row>
    <row r="7" spans="1:19" ht="32.25" thickBot="1" x14ac:dyDescent="0.3">
      <c r="A7" s="10" t="s">
        <v>18</v>
      </c>
      <c r="B7" s="136" t="s">
        <v>137</v>
      </c>
      <c r="C7" s="137"/>
      <c r="D7" s="137"/>
      <c r="E7" s="137"/>
      <c r="F7" s="137"/>
      <c r="G7" s="137"/>
      <c r="H7" s="138"/>
      <c r="I7" s="11" t="s">
        <v>20</v>
      </c>
      <c r="J7" s="12" t="s">
        <v>1</v>
      </c>
      <c r="M7" s="1"/>
    </row>
    <row r="8" spans="1:19" ht="15.75" thickBot="1" x14ac:dyDescent="0.3">
      <c r="A8" s="139"/>
      <c r="B8" s="140"/>
      <c r="C8" s="140"/>
      <c r="D8" s="140"/>
      <c r="E8" s="140"/>
      <c r="F8" s="140"/>
      <c r="G8" s="140"/>
      <c r="H8" s="140"/>
      <c r="I8" s="140"/>
      <c r="J8" s="141"/>
    </row>
    <row r="9" spans="1:19" ht="55.5" customHeight="1" x14ac:dyDescent="0.25">
      <c r="A9" s="7" t="s">
        <v>21</v>
      </c>
      <c r="B9" s="142" t="s">
        <v>138</v>
      </c>
      <c r="C9" s="143"/>
      <c r="D9" s="143"/>
      <c r="E9" s="143"/>
      <c r="F9" s="144"/>
      <c r="G9" s="8" t="s">
        <v>22</v>
      </c>
      <c r="H9" s="142" t="s">
        <v>139</v>
      </c>
      <c r="I9" s="143"/>
      <c r="J9" s="145"/>
    </row>
    <row r="10" spans="1:19" ht="52.5" customHeight="1" x14ac:dyDescent="0.25">
      <c r="A10" s="13" t="s">
        <v>24</v>
      </c>
      <c r="B10" s="146" t="s">
        <v>25</v>
      </c>
      <c r="C10" s="147"/>
      <c r="D10" s="147"/>
      <c r="E10" s="147"/>
      <c r="F10" s="148"/>
      <c r="G10" s="14" t="s">
        <v>26</v>
      </c>
      <c r="H10" s="149" t="s">
        <v>97</v>
      </c>
      <c r="I10" s="150"/>
      <c r="J10" s="151"/>
    </row>
    <row r="11" spans="1:19" ht="74.25" customHeight="1" x14ac:dyDescent="0.25">
      <c r="A11" s="13" t="s">
        <v>27</v>
      </c>
      <c r="B11" s="146" t="s">
        <v>140</v>
      </c>
      <c r="C11" s="147"/>
      <c r="D11" s="147"/>
      <c r="E11" s="147"/>
      <c r="F11" s="148"/>
      <c r="G11" s="49" t="s">
        <v>28</v>
      </c>
      <c r="H11" s="188"/>
      <c r="I11" s="189"/>
      <c r="J11" s="190"/>
    </row>
    <row r="12" spans="1:19" ht="47.25" x14ac:dyDescent="0.25">
      <c r="A12" s="13" t="s">
        <v>29</v>
      </c>
      <c r="B12" s="146" t="s">
        <v>141</v>
      </c>
      <c r="C12" s="147"/>
      <c r="D12" s="147"/>
      <c r="E12" s="147"/>
      <c r="F12" s="148"/>
      <c r="G12" s="49" t="s">
        <v>30</v>
      </c>
      <c r="H12" s="146" t="s">
        <v>144</v>
      </c>
      <c r="I12" s="147"/>
      <c r="J12" s="152"/>
    </row>
    <row r="13" spans="1:19" ht="47.25" x14ac:dyDescent="0.25">
      <c r="A13" s="13" t="s">
        <v>32</v>
      </c>
      <c r="B13" s="146" t="s">
        <v>84</v>
      </c>
      <c r="C13" s="147"/>
      <c r="D13" s="147"/>
      <c r="E13" s="147"/>
      <c r="F13" s="148"/>
      <c r="G13" s="49" t="s">
        <v>34</v>
      </c>
      <c r="H13" s="146" t="s">
        <v>78</v>
      </c>
      <c r="I13" s="147"/>
      <c r="J13" s="152"/>
    </row>
    <row r="14" spans="1:19" ht="17.25" customHeight="1" x14ac:dyDescent="0.25">
      <c r="A14" s="153" t="s">
        <v>35</v>
      </c>
      <c r="B14" s="154">
        <v>70</v>
      </c>
      <c r="C14" s="154"/>
      <c r="D14" s="156" t="s">
        <v>36</v>
      </c>
      <c r="E14" s="156"/>
      <c r="F14" s="157">
        <v>85</v>
      </c>
      <c r="G14" s="158" t="s">
        <v>37</v>
      </c>
      <c r="H14" s="15" t="s">
        <v>38</v>
      </c>
      <c r="I14" s="15" t="s">
        <v>39</v>
      </c>
      <c r="J14" s="16" t="s">
        <v>40</v>
      </c>
      <c r="P14" s="17"/>
      <c r="Q14" s="17"/>
      <c r="R14" s="17"/>
      <c r="S14" s="17"/>
    </row>
    <row r="15" spans="1:19" ht="18.75" customHeight="1" x14ac:dyDescent="0.25">
      <c r="A15" s="153"/>
      <c r="B15" s="155"/>
      <c r="C15" s="155"/>
      <c r="D15" s="156"/>
      <c r="E15" s="156"/>
      <c r="F15" s="157"/>
      <c r="G15" s="159"/>
      <c r="H15" s="50" t="s">
        <v>143</v>
      </c>
      <c r="I15" s="51" t="s">
        <v>142</v>
      </c>
      <c r="J15" s="52" t="s">
        <v>67</v>
      </c>
      <c r="P15" s="17"/>
      <c r="Q15" s="17"/>
      <c r="R15" s="17"/>
    </row>
    <row r="16" spans="1:19" ht="15.75" thickBot="1" x14ac:dyDescent="0.3">
      <c r="A16" s="168"/>
      <c r="B16" s="169"/>
      <c r="C16" s="169"/>
      <c r="D16" s="169"/>
      <c r="E16" s="169"/>
      <c r="F16" s="169"/>
      <c r="G16" s="169"/>
      <c r="H16" s="169"/>
      <c r="I16" s="169"/>
      <c r="J16" s="170"/>
    </row>
    <row r="17" spans="1:20" ht="7.5" customHeight="1" thickBot="1" x14ac:dyDescent="0.3">
      <c r="A17" s="171"/>
      <c r="B17" s="172"/>
      <c r="C17" s="172"/>
      <c r="D17" s="172"/>
      <c r="E17" s="172"/>
      <c r="F17" s="172"/>
      <c r="G17" s="172"/>
      <c r="H17" s="172"/>
      <c r="I17" s="172"/>
      <c r="J17" s="173"/>
    </row>
    <row r="18" spans="1:20" ht="24.6" customHeight="1" x14ac:dyDescent="0.25">
      <c r="A18" s="114"/>
      <c r="B18" s="117" t="s">
        <v>3</v>
      </c>
      <c r="C18" s="118"/>
      <c r="D18" s="118"/>
      <c r="E18" s="118"/>
      <c r="F18" s="118"/>
      <c r="G18" s="118"/>
      <c r="H18" s="119"/>
      <c r="I18" s="123" t="s">
        <v>4</v>
      </c>
      <c r="J18" s="124"/>
      <c r="K18" s="1" t="s">
        <v>5</v>
      </c>
      <c r="L18" s="1" t="s">
        <v>6</v>
      </c>
      <c r="M18" s="1" t="s">
        <v>7</v>
      </c>
    </row>
    <row r="19" spans="1:20" ht="24.6" customHeight="1" x14ac:dyDescent="0.25">
      <c r="A19" s="115"/>
      <c r="B19" s="120"/>
      <c r="C19" s="121"/>
      <c r="D19" s="121"/>
      <c r="E19" s="121"/>
      <c r="F19" s="121"/>
      <c r="G19" s="121"/>
      <c r="H19" s="122"/>
      <c r="I19" s="125" t="s">
        <v>44</v>
      </c>
      <c r="J19" s="126"/>
      <c r="K19" s="1" t="s">
        <v>9</v>
      </c>
      <c r="L19" s="1"/>
      <c r="M19" s="1" t="s">
        <v>10</v>
      </c>
    </row>
    <row r="20" spans="1:20" ht="24.6" customHeight="1" thickBot="1" x14ac:dyDescent="0.3">
      <c r="A20" s="116"/>
      <c r="B20" s="127" t="s">
        <v>11</v>
      </c>
      <c r="C20" s="128"/>
      <c r="D20" s="128"/>
      <c r="E20" s="128"/>
      <c r="F20" s="128"/>
      <c r="G20" s="128"/>
      <c r="H20" s="129"/>
      <c r="I20" s="130" t="s">
        <v>12</v>
      </c>
      <c r="J20" s="131"/>
      <c r="M20" s="1" t="s">
        <v>13</v>
      </c>
      <c r="O20" s="17"/>
      <c r="P20" s="17"/>
      <c r="Q20" s="17"/>
      <c r="R20" s="17"/>
      <c r="S20" s="17"/>
      <c r="T20" s="17"/>
    </row>
    <row r="21" spans="1:20" ht="24.95" customHeight="1" thickBot="1" x14ac:dyDescent="0.3">
      <c r="A21" s="160" t="s">
        <v>45</v>
      </c>
      <c r="B21" s="161"/>
      <c r="C21" s="161"/>
      <c r="D21" s="161"/>
      <c r="E21" s="161"/>
      <c r="F21" s="161"/>
      <c r="G21" s="161"/>
      <c r="H21" s="161"/>
      <c r="I21" s="161"/>
      <c r="J21" s="162"/>
      <c r="N21" s="17"/>
    </row>
    <row r="22" spans="1:20" ht="54" customHeight="1" x14ac:dyDescent="0.25">
      <c r="A22" s="21" t="s">
        <v>46</v>
      </c>
      <c r="B22" s="22" t="s">
        <v>36</v>
      </c>
      <c r="C22" s="22" t="s">
        <v>47</v>
      </c>
      <c r="D22" s="23" t="s">
        <v>48</v>
      </c>
      <c r="E22" s="163" t="s">
        <v>49</v>
      </c>
      <c r="F22" s="164"/>
      <c r="G22" s="163" t="s">
        <v>50</v>
      </c>
      <c r="H22" s="164"/>
      <c r="I22" s="24" t="s">
        <v>51</v>
      </c>
      <c r="J22" s="25" t="s">
        <v>52</v>
      </c>
      <c r="N22" s="29"/>
      <c r="R22" s="53"/>
    </row>
    <row r="23" spans="1:20" ht="240" customHeight="1" x14ac:dyDescent="0.25">
      <c r="A23" s="60" t="s">
        <v>157</v>
      </c>
      <c r="B23" s="61">
        <v>0.85</v>
      </c>
      <c r="C23" s="80">
        <v>0.62</v>
      </c>
      <c r="D23" s="83">
        <f>+C23/B23</f>
        <v>0.72941176470588232</v>
      </c>
      <c r="E23" s="186" t="s">
        <v>282</v>
      </c>
      <c r="F23" s="187"/>
      <c r="G23" s="167" t="s">
        <v>283</v>
      </c>
      <c r="H23" s="167"/>
      <c r="I23" s="85" t="s">
        <v>85</v>
      </c>
      <c r="J23" s="81" t="s">
        <v>253</v>
      </c>
      <c r="N23" s="29"/>
    </row>
    <row r="24" spans="1:20" ht="240" customHeight="1" x14ac:dyDescent="0.25">
      <c r="A24" s="180"/>
      <c r="B24" s="181"/>
      <c r="C24" s="181"/>
      <c r="D24" s="181"/>
      <c r="E24" s="181"/>
      <c r="F24" s="181"/>
      <c r="G24" s="181"/>
      <c r="H24" s="181"/>
      <c r="I24" s="181"/>
      <c r="J24" s="182"/>
      <c r="N24" s="29"/>
    </row>
    <row r="25" spans="1:20" x14ac:dyDescent="0.25">
      <c r="A25" s="183"/>
      <c r="B25" s="184"/>
      <c r="C25" s="184"/>
      <c r="D25" s="184"/>
      <c r="E25" s="184"/>
      <c r="F25" s="184"/>
      <c r="G25" s="184"/>
      <c r="H25" s="184"/>
      <c r="I25" s="184"/>
      <c r="J25" s="185"/>
    </row>
    <row r="26" spans="1:20" x14ac:dyDescent="0.25">
      <c r="A26" s="54"/>
      <c r="B26" s="55"/>
      <c r="C26" s="55"/>
      <c r="D26" s="55"/>
      <c r="E26" s="55"/>
      <c r="F26" s="55"/>
      <c r="G26" s="55"/>
      <c r="H26" s="55"/>
      <c r="I26" s="55"/>
      <c r="J26" s="56"/>
    </row>
    <row r="27" spans="1:20" x14ac:dyDescent="0.25">
      <c r="A27" s="54"/>
      <c r="B27" s="55"/>
      <c r="C27" s="55"/>
      <c r="D27" s="55"/>
      <c r="E27" s="55"/>
      <c r="F27" s="55"/>
      <c r="G27" s="55"/>
      <c r="H27" s="55"/>
      <c r="I27" s="55"/>
      <c r="J27" s="56"/>
    </row>
    <row r="28" spans="1:20" x14ac:dyDescent="0.25">
      <c r="A28" s="54"/>
      <c r="B28" s="55"/>
      <c r="C28" s="55"/>
      <c r="D28" s="55"/>
      <c r="E28" s="55"/>
      <c r="F28" s="55"/>
      <c r="G28" s="55"/>
      <c r="H28" s="55"/>
      <c r="I28" s="55"/>
      <c r="J28" s="56"/>
    </row>
    <row r="29" spans="1:20" x14ac:dyDescent="0.25">
      <c r="A29" s="54"/>
      <c r="B29" s="55"/>
      <c r="C29" s="55"/>
      <c r="D29" s="55"/>
      <c r="E29" s="55"/>
      <c r="F29" s="55"/>
      <c r="G29" s="55"/>
      <c r="H29" s="55"/>
      <c r="I29" s="55"/>
      <c r="J29" s="56"/>
    </row>
    <row r="30" spans="1:20" x14ac:dyDescent="0.25">
      <c r="A30" s="54"/>
      <c r="B30" s="55"/>
      <c r="C30" s="55"/>
      <c r="D30" s="55"/>
      <c r="E30" s="55"/>
      <c r="F30" s="55"/>
      <c r="G30" s="55"/>
      <c r="H30" s="55"/>
      <c r="I30" s="55"/>
      <c r="J30" s="56"/>
    </row>
    <row r="31" spans="1:20" x14ac:dyDescent="0.25">
      <c r="A31" s="54"/>
      <c r="B31" s="55"/>
      <c r="C31" s="55"/>
      <c r="D31" s="55"/>
      <c r="E31" s="55"/>
      <c r="F31" s="55"/>
      <c r="G31" s="55"/>
      <c r="H31" s="55"/>
      <c r="I31" s="55"/>
      <c r="J31" s="56"/>
    </row>
    <row r="32" spans="1:20" x14ac:dyDescent="0.25">
      <c r="A32" s="54"/>
      <c r="B32" s="55"/>
      <c r="C32" s="55"/>
      <c r="D32" s="55"/>
      <c r="E32" s="55"/>
      <c r="F32" s="55"/>
      <c r="G32" s="55"/>
      <c r="H32" s="55"/>
      <c r="I32" s="55"/>
      <c r="J32" s="56"/>
    </row>
    <row r="33" spans="1:10" x14ac:dyDescent="0.25">
      <c r="A33" s="54"/>
      <c r="B33" s="55"/>
      <c r="C33" s="55"/>
      <c r="D33" s="55"/>
      <c r="E33" s="55"/>
      <c r="F33" s="55"/>
      <c r="G33" s="55"/>
      <c r="H33" s="55"/>
      <c r="I33" s="55"/>
      <c r="J33" s="56"/>
    </row>
    <row r="34" spans="1:10" x14ac:dyDescent="0.25">
      <c r="A34" s="54"/>
      <c r="B34" s="55"/>
      <c r="C34" s="55"/>
      <c r="D34" s="55"/>
      <c r="E34" s="55"/>
      <c r="F34" s="55"/>
      <c r="G34" s="55"/>
      <c r="H34" s="55"/>
      <c r="I34" s="55"/>
      <c r="J34" s="56"/>
    </row>
    <row r="35" spans="1:10" x14ac:dyDescent="0.25">
      <c r="A35" s="54"/>
      <c r="B35" s="55"/>
      <c r="C35" s="55"/>
      <c r="D35" s="55"/>
      <c r="E35" s="55"/>
      <c r="F35" s="55"/>
      <c r="G35" s="55"/>
      <c r="H35" s="55"/>
      <c r="I35" s="55"/>
      <c r="J35" s="56"/>
    </row>
    <row r="36" spans="1:10" x14ac:dyDescent="0.25">
      <c r="A36" s="57"/>
      <c r="B36" s="58"/>
      <c r="C36" s="58"/>
      <c r="D36" s="58"/>
      <c r="E36" s="58"/>
      <c r="F36" s="58"/>
      <c r="G36" s="58"/>
      <c r="H36" s="58"/>
      <c r="I36" s="58"/>
      <c r="J36" s="59"/>
    </row>
    <row r="39" spans="1:10" x14ac:dyDescent="0.25">
      <c r="I39" s="66"/>
    </row>
    <row r="40" spans="1:10" x14ac:dyDescent="0.25">
      <c r="B40" s="29"/>
      <c r="C40" s="29"/>
    </row>
    <row r="41" spans="1:10" x14ac:dyDescent="0.25">
      <c r="A41" s="29"/>
    </row>
    <row r="42" spans="1:10" x14ac:dyDescent="0.25">
      <c r="A42" s="29"/>
    </row>
    <row r="44" spans="1:10" x14ac:dyDescent="0.25">
      <c r="A44" s="29"/>
    </row>
    <row r="45" spans="1:10" x14ac:dyDescent="0.25">
      <c r="A45" s="29"/>
    </row>
  </sheetData>
  <mergeCells count="40">
    <mergeCell ref="A1:J1"/>
    <mergeCell ref="A2:A4"/>
    <mergeCell ref="B2:H3"/>
    <mergeCell ref="I2:J2"/>
    <mergeCell ref="I3:J3"/>
    <mergeCell ref="B4:H4"/>
    <mergeCell ref="I4:J4"/>
    <mergeCell ref="A5:J5"/>
    <mergeCell ref="B6:H6"/>
    <mergeCell ref="B7:H7"/>
    <mergeCell ref="A8:J8"/>
    <mergeCell ref="B9:F9"/>
    <mergeCell ref="H9:J9"/>
    <mergeCell ref="B10:F10"/>
    <mergeCell ref="H10:J10"/>
    <mergeCell ref="B11:F11"/>
    <mergeCell ref="H11:J11"/>
    <mergeCell ref="B12:F12"/>
    <mergeCell ref="H12:J12"/>
    <mergeCell ref="B13:F13"/>
    <mergeCell ref="H13:J13"/>
    <mergeCell ref="A14:A15"/>
    <mergeCell ref="B14:C15"/>
    <mergeCell ref="D14:E15"/>
    <mergeCell ref="F14:F15"/>
    <mergeCell ref="G14:G15"/>
    <mergeCell ref="A24:J25"/>
    <mergeCell ref="A16:J16"/>
    <mergeCell ref="A17:J17"/>
    <mergeCell ref="A18:A20"/>
    <mergeCell ref="B18:H19"/>
    <mergeCell ref="I18:J18"/>
    <mergeCell ref="I19:J19"/>
    <mergeCell ref="B20:H20"/>
    <mergeCell ref="I20:J20"/>
    <mergeCell ref="A21:J21"/>
    <mergeCell ref="E22:F22"/>
    <mergeCell ref="G22:H22"/>
    <mergeCell ref="E23:F23"/>
    <mergeCell ref="G23:H23"/>
  </mergeCells>
  <dataValidations count="3">
    <dataValidation type="list" allowBlank="1" showInputMessage="1" showErrorMessage="1" sqref="J7">
      <formula1>$P$4:$P$4</formula1>
    </dataValidation>
    <dataValidation type="list" allowBlank="1" showInputMessage="1" showErrorMessage="1" sqref="J6">
      <formula1>P1:P3</formula1>
    </dataValidation>
    <dataValidation allowBlank="1" showInputMessage="1" showErrorMessage="1" errorTitle="Seleccionar un valor de la lista" sqref="E23"/>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6"/>
  <sheetViews>
    <sheetView topLeftCell="A21" zoomScale="80" zoomScaleNormal="80" workbookViewId="0">
      <selection activeCell="E25" sqref="E25:F25"/>
    </sheetView>
  </sheetViews>
  <sheetFormatPr baseColWidth="10" defaultRowHeight="15" x14ac:dyDescent="0.25"/>
  <cols>
    <col min="1" max="1" width="20.5703125" style="2" customWidth="1"/>
    <col min="2" max="5" width="11.42578125" style="2" customWidth="1"/>
    <col min="6" max="6" width="21.140625" style="2" customWidth="1"/>
    <col min="7" max="7" width="20.85546875" style="2" customWidth="1"/>
    <col min="8" max="8" width="62.28515625" style="2" customWidth="1"/>
    <col min="9" max="10" width="21.5703125" style="2" customWidth="1"/>
    <col min="11" max="13" width="11.42578125" style="2" hidden="1" customWidth="1"/>
    <col min="14" max="14" width="19.42578125" style="2" customWidth="1"/>
    <col min="15" max="15" width="14.85546875" style="2" customWidth="1"/>
    <col min="16" max="16" width="14" style="2" customWidth="1"/>
    <col min="17" max="17" width="18.140625" style="2" customWidth="1"/>
    <col min="18" max="18" width="12" style="2" bestFit="1" customWidth="1"/>
    <col min="19" max="16384" width="11.42578125" style="2"/>
  </cols>
  <sheetData>
    <row r="1" spans="1:18" ht="15.75" thickBot="1" x14ac:dyDescent="0.3">
      <c r="A1" s="111"/>
      <c r="B1" s="112"/>
      <c r="C1" s="112"/>
      <c r="D1" s="112"/>
      <c r="E1" s="112"/>
      <c r="F1" s="112"/>
      <c r="G1" s="112"/>
      <c r="H1" s="112"/>
      <c r="I1" s="112"/>
      <c r="J1" s="113"/>
      <c r="K1" s="1" t="s">
        <v>0</v>
      </c>
      <c r="L1" s="1" t="s">
        <v>1</v>
      </c>
      <c r="M1" s="1" t="s">
        <v>2</v>
      </c>
      <c r="P1" s="3"/>
    </row>
    <row r="2" spans="1:18" ht="24.6" customHeight="1" x14ac:dyDescent="0.25">
      <c r="A2" s="114"/>
      <c r="B2" s="117" t="s">
        <v>3</v>
      </c>
      <c r="C2" s="118"/>
      <c r="D2" s="118"/>
      <c r="E2" s="118"/>
      <c r="F2" s="118"/>
      <c r="G2" s="118"/>
      <c r="H2" s="119"/>
      <c r="I2" s="123" t="s">
        <v>4</v>
      </c>
      <c r="J2" s="124"/>
      <c r="K2" s="1" t="s">
        <v>5</v>
      </c>
      <c r="L2" s="1" t="s">
        <v>6</v>
      </c>
      <c r="M2" s="1" t="s">
        <v>7</v>
      </c>
      <c r="P2" s="3"/>
    </row>
    <row r="3" spans="1:18" ht="24.6" customHeight="1" x14ac:dyDescent="0.25">
      <c r="A3" s="115"/>
      <c r="B3" s="120"/>
      <c r="C3" s="121"/>
      <c r="D3" s="121"/>
      <c r="E3" s="121"/>
      <c r="F3" s="121"/>
      <c r="G3" s="121"/>
      <c r="H3" s="122"/>
      <c r="I3" s="125" t="s">
        <v>8</v>
      </c>
      <c r="J3" s="126"/>
      <c r="K3" s="1" t="s">
        <v>9</v>
      </c>
      <c r="L3" s="1"/>
      <c r="M3" s="1" t="s">
        <v>10</v>
      </c>
      <c r="P3" s="3"/>
    </row>
    <row r="4" spans="1:18" ht="24.6" customHeight="1" thickBot="1" x14ac:dyDescent="0.3">
      <c r="A4" s="116"/>
      <c r="B4" s="127" t="s">
        <v>11</v>
      </c>
      <c r="C4" s="128"/>
      <c r="D4" s="128"/>
      <c r="E4" s="128"/>
      <c r="F4" s="128"/>
      <c r="G4" s="128"/>
      <c r="H4" s="129"/>
      <c r="I4" s="130" t="s">
        <v>12</v>
      </c>
      <c r="J4" s="131"/>
      <c r="M4" s="1" t="s">
        <v>13</v>
      </c>
      <c r="P4" s="3"/>
    </row>
    <row r="5" spans="1:18" ht="13.35" customHeight="1" thickBot="1" x14ac:dyDescent="0.3">
      <c r="A5" s="4"/>
      <c r="B5" s="5"/>
      <c r="C5" s="5"/>
      <c r="D5" s="5"/>
      <c r="E5" s="5"/>
      <c r="F5" s="5"/>
      <c r="G5" s="5"/>
      <c r="H5" s="5"/>
      <c r="I5" s="5"/>
      <c r="J5" s="6"/>
      <c r="M5" s="1"/>
      <c r="P5" s="3"/>
    </row>
    <row r="6" spans="1:18" ht="27" customHeight="1" thickBot="1" x14ac:dyDescent="0.3">
      <c r="A6" s="132" t="s">
        <v>14</v>
      </c>
      <c r="B6" s="133"/>
      <c r="C6" s="133"/>
      <c r="D6" s="133"/>
      <c r="E6" s="133"/>
      <c r="F6" s="133"/>
      <c r="G6" s="133"/>
      <c r="H6" s="133"/>
      <c r="I6" s="133"/>
      <c r="J6" s="134"/>
    </row>
    <row r="7" spans="1:18" ht="34.35" customHeight="1" x14ac:dyDescent="0.25">
      <c r="A7" s="7" t="s">
        <v>15</v>
      </c>
      <c r="B7" s="135" t="s">
        <v>88</v>
      </c>
      <c r="C7" s="135"/>
      <c r="D7" s="135"/>
      <c r="E7" s="135"/>
      <c r="F7" s="135"/>
      <c r="G7" s="135"/>
      <c r="H7" s="135"/>
      <c r="I7" s="8" t="s">
        <v>16</v>
      </c>
      <c r="J7" s="9" t="s">
        <v>17</v>
      </c>
      <c r="M7" s="1"/>
    </row>
    <row r="8" spans="1:18" ht="34.35" customHeight="1" thickBot="1" x14ac:dyDescent="0.3">
      <c r="A8" s="10" t="s">
        <v>18</v>
      </c>
      <c r="B8" s="212" t="s">
        <v>147</v>
      </c>
      <c r="C8" s="213"/>
      <c r="D8" s="213"/>
      <c r="E8" s="213"/>
      <c r="F8" s="213"/>
      <c r="G8" s="213"/>
      <c r="H8" s="214"/>
      <c r="I8" s="11" t="s">
        <v>20</v>
      </c>
      <c r="J8" s="12" t="s">
        <v>1</v>
      </c>
      <c r="M8" s="1"/>
    </row>
    <row r="9" spans="1:18" ht="15.75" thickBot="1" x14ac:dyDescent="0.3">
      <c r="A9" s="139"/>
      <c r="B9" s="140"/>
      <c r="C9" s="140"/>
      <c r="D9" s="140"/>
      <c r="E9" s="140"/>
      <c r="F9" s="140"/>
      <c r="G9" s="140"/>
      <c r="H9" s="140"/>
      <c r="I9" s="140"/>
      <c r="J9" s="141"/>
    </row>
    <row r="10" spans="1:18" ht="69.95" customHeight="1" x14ac:dyDescent="0.25">
      <c r="A10" s="7" t="s">
        <v>21</v>
      </c>
      <c r="B10" s="142" t="s">
        <v>148</v>
      </c>
      <c r="C10" s="143"/>
      <c r="D10" s="143"/>
      <c r="E10" s="143"/>
      <c r="F10" s="144"/>
      <c r="G10" s="8" t="s">
        <v>22</v>
      </c>
      <c r="H10" s="142" t="s">
        <v>149</v>
      </c>
      <c r="I10" s="143"/>
      <c r="J10" s="145"/>
    </row>
    <row r="11" spans="1:18" ht="69.95" customHeight="1" x14ac:dyDescent="0.25">
      <c r="A11" s="13" t="s">
        <v>24</v>
      </c>
      <c r="B11" s="146" t="s">
        <v>25</v>
      </c>
      <c r="C11" s="147"/>
      <c r="D11" s="147"/>
      <c r="E11" s="147"/>
      <c r="F11" s="148"/>
      <c r="G11" s="14" t="s">
        <v>26</v>
      </c>
      <c r="H11" s="149" t="s">
        <v>154</v>
      </c>
      <c r="I11" s="150"/>
      <c r="J11" s="151"/>
    </row>
    <row r="12" spans="1:18" ht="103.7" customHeight="1" x14ac:dyDescent="0.25">
      <c r="A12" s="13" t="s">
        <v>27</v>
      </c>
      <c r="B12" s="146" t="s">
        <v>150</v>
      </c>
      <c r="C12" s="147"/>
      <c r="D12" s="147"/>
      <c r="E12" s="147"/>
      <c r="F12" s="148"/>
      <c r="G12" s="14" t="s">
        <v>28</v>
      </c>
      <c r="H12" s="149" t="s">
        <v>153</v>
      </c>
      <c r="I12" s="150"/>
      <c r="J12" s="151"/>
    </row>
    <row r="13" spans="1:18" ht="69.95" customHeight="1" x14ac:dyDescent="0.25">
      <c r="A13" s="13" t="s">
        <v>29</v>
      </c>
      <c r="B13" s="146" t="s">
        <v>151</v>
      </c>
      <c r="C13" s="147"/>
      <c r="D13" s="147"/>
      <c r="E13" s="147"/>
      <c r="F13" s="148"/>
      <c r="G13" s="14" t="s">
        <v>30</v>
      </c>
      <c r="H13" s="208" t="s">
        <v>31</v>
      </c>
      <c r="I13" s="208"/>
      <c r="J13" s="209"/>
    </row>
    <row r="14" spans="1:18" ht="69.95" customHeight="1" x14ac:dyDescent="0.25">
      <c r="A14" s="13" t="s">
        <v>32</v>
      </c>
      <c r="B14" s="146" t="s">
        <v>152</v>
      </c>
      <c r="C14" s="147"/>
      <c r="D14" s="147"/>
      <c r="E14" s="147"/>
      <c r="F14" s="148"/>
      <c r="G14" s="14" t="s">
        <v>34</v>
      </c>
      <c r="H14" s="208" t="s">
        <v>79</v>
      </c>
      <c r="I14" s="208"/>
      <c r="J14" s="209"/>
    </row>
    <row r="15" spans="1:18" ht="23.45" customHeight="1" x14ac:dyDescent="0.25">
      <c r="A15" s="153" t="s">
        <v>35</v>
      </c>
      <c r="B15" s="210">
        <v>0</v>
      </c>
      <c r="C15" s="210"/>
      <c r="D15" s="156" t="s">
        <v>36</v>
      </c>
      <c r="E15" s="156"/>
      <c r="F15" s="157">
        <v>100</v>
      </c>
      <c r="G15" s="158" t="s">
        <v>37</v>
      </c>
      <c r="H15" s="15" t="s">
        <v>38</v>
      </c>
      <c r="I15" s="15" t="s">
        <v>39</v>
      </c>
      <c r="J15" s="16" t="s">
        <v>40</v>
      </c>
      <c r="P15" s="17"/>
      <c r="Q15" s="17"/>
      <c r="R15" s="17"/>
    </row>
    <row r="16" spans="1:18" ht="51.6" customHeight="1" x14ac:dyDescent="0.25">
      <c r="A16" s="153"/>
      <c r="B16" s="211"/>
      <c r="C16" s="211"/>
      <c r="D16" s="156"/>
      <c r="E16" s="156"/>
      <c r="F16" s="157"/>
      <c r="G16" s="159"/>
      <c r="H16" s="18" t="s">
        <v>41</v>
      </c>
      <c r="I16" s="19" t="s">
        <v>42</v>
      </c>
      <c r="J16" s="20" t="s">
        <v>43</v>
      </c>
      <c r="P16" s="17"/>
      <c r="Q16" s="17"/>
      <c r="R16" s="17"/>
    </row>
    <row r="17" spans="1:17" ht="15.75" thickBot="1" x14ac:dyDescent="0.3">
      <c r="A17" s="168"/>
      <c r="B17" s="169"/>
      <c r="C17" s="169"/>
      <c r="D17" s="169"/>
      <c r="E17" s="169"/>
      <c r="F17" s="169"/>
      <c r="G17" s="169"/>
      <c r="H17" s="169"/>
      <c r="I17" s="169"/>
      <c r="J17" s="170"/>
    </row>
    <row r="18" spans="1:17" ht="15.75" thickBot="1" x14ac:dyDescent="0.3">
      <c r="A18" s="171"/>
      <c r="B18" s="172"/>
      <c r="C18" s="172"/>
      <c r="D18" s="172"/>
      <c r="E18" s="172"/>
      <c r="F18" s="172"/>
      <c r="G18" s="172"/>
      <c r="H18" s="172"/>
      <c r="I18" s="172"/>
      <c r="J18" s="173"/>
    </row>
    <row r="19" spans="1:17" ht="28.5" x14ac:dyDescent="0.25">
      <c r="A19" s="114"/>
      <c r="B19" s="117" t="s">
        <v>3</v>
      </c>
      <c r="C19" s="118"/>
      <c r="D19" s="118"/>
      <c r="E19" s="118"/>
      <c r="F19" s="118"/>
      <c r="G19" s="118"/>
      <c r="H19" s="119"/>
      <c r="I19" s="123" t="s">
        <v>4</v>
      </c>
      <c r="J19" s="124"/>
      <c r="K19" s="1" t="s">
        <v>5</v>
      </c>
      <c r="L19" s="1" t="s">
        <v>6</v>
      </c>
      <c r="M19" s="1" t="s">
        <v>7</v>
      </c>
      <c r="P19" s="3"/>
    </row>
    <row r="20" spans="1:17" ht="28.5" x14ac:dyDescent="0.25">
      <c r="A20" s="115"/>
      <c r="B20" s="120"/>
      <c r="C20" s="121"/>
      <c r="D20" s="121"/>
      <c r="E20" s="121"/>
      <c r="F20" s="121"/>
      <c r="G20" s="121"/>
      <c r="H20" s="122"/>
      <c r="I20" s="125" t="s">
        <v>44</v>
      </c>
      <c r="J20" s="126"/>
      <c r="K20" s="1" t="s">
        <v>9</v>
      </c>
      <c r="L20" s="1"/>
      <c r="M20" s="1" t="s">
        <v>10</v>
      </c>
      <c r="P20" s="3"/>
    </row>
    <row r="21" spans="1:17" ht="16.5" thickBot="1" x14ac:dyDescent="0.3">
      <c r="A21" s="116"/>
      <c r="B21" s="127" t="s">
        <v>11</v>
      </c>
      <c r="C21" s="128"/>
      <c r="D21" s="128"/>
      <c r="E21" s="128"/>
      <c r="F21" s="128"/>
      <c r="G21" s="128"/>
      <c r="H21" s="129"/>
      <c r="I21" s="130" t="s">
        <v>12</v>
      </c>
      <c r="J21" s="131"/>
      <c r="M21" s="1" t="s">
        <v>13</v>
      </c>
      <c r="P21" s="3"/>
    </row>
    <row r="22" spans="1:17" ht="15.75" x14ac:dyDescent="0.25">
      <c r="A22" s="197" t="s">
        <v>45</v>
      </c>
      <c r="B22" s="198"/>
      <c r="C22" s="198"/>
      <c r="D22" s="198"/>
      <c r="E22" s="198"/>
      <c r="F22" s="198"/>
      <c r="G22" s="198"/>
      <c r="H22" s="198"/>
      <c r="I22" s="198"/>
      <c r="J22" s="199"/>
    </row>
    <row r="23" spans="1:17" ht="38.25" x14ac:dyDescent="0.25">
      <c r="A23" s="67" t="s">
        <v>46</v>
      </c>
      <c r="B23" s="67" t="s">
        <v>36</v>
      </c>
      <c r="C23" s="67" t="s">
        <v>47</v>
      </c>
      <c r="D23" s="68" t="s">
        <v>48</v>
      </c>
      <c r="E23" s="200" t="s">
        <v>49</v>
      </c>
      <c r="F23" s="200"/>
      <c r="G23" s="200" t="s">
        <v>50</v>
      </c>
      <c r="H23" s="200"/>
      <c r="I23" s="67" t="s">
        <v>51</v>
      </c>
      <c r="J23" s="67" t="s">
        <v>52</v>
      </c>
    </row>
    <row r="24" spans="1:17" s="26" customFormat="1" ht="154.5" customHeight="1" x14ac:dyDescent="0.4">
      <c r="A24" s="62" t="s">
        <v>120</v>
      </c>
      <c r="B24" s="63">
        <v>1</v>
      </c>
      <c r="C24" s="63">
        <v>0.25</v>
      </c>
      <c r="D24" s="96">
        <f>+C24/B24</f>
        <v>0.25</v>
      </c>
      <c r="E24" s="201" t="s">
        <v>217</v>
      </c>
      <c r="F24" s="201"/>
      <c r="G24" s="202" t="s">
        <v>218</v>
      </c>
      <c r="H24" s="202"/>
      <c r="I24" s="62" t="s">
        <v>219</v>
      </c>
      <c r="J24" s="64" t="s">
        <v>168</v>
      </c>
      <c r="N24" s="79"/>
      <c r="O24" s="79"/>
      <c r="P24" s="79"/>
      <c r="Q24" s="69"/>
    </row>
    <row r="25" spans="1:17" s="26" customFormat="1" ht="141.75" customHeight="1" x14ac:dyDescent="0.4">
      <c r="A25" s="62" t="s">
        <v>216</v>
      </c>
      <c r="B25" s="63">
        <v>1</v>
      </c>
      <c r="C25" s="63">
        <v>1</v>
      </c>
      <c r="D25" s="109">
        <f>C25/B25</f>
        <v>1</v>
      </c>
      <c r="E25" s="206" t="s">
        <v>220</v>
      </c>
      <c r="F25" s="207"/>
      <c r="G25" s="202" t="s">
        <v>222</v>
      </c>
      <c r="H25" s="202"/>
      <c r="I25" s="62" t="s">
        <v>219</v>
      </c>
      <c r="J25" s="64" t="s">
        <v>221</v>
      </c>
      <c r="O25" s="79"/>
      <c r="P25" s="79"/>
      <c r="Q25" s="69"/>
    </row>
    <row r="26" spans="1:17" s="26" customFormat="1" ht="27" thickBot="1" x14ac:dyDescent="0.45">
      <c r="A26" s="203" t="s">
        <v>53</v>
      </c>
      <c r="B26" s="204"/>
      <c r="C26" s="204"/>
      <c r="D26" s="204"/>
      <c r="E26" s="204"/>
      <c r="F26" s="204"/>
      <c r="G26" s="204"/>
      <c r="H26" s="204"/>
      <c r="I26" s="204"/>
      <c r="J26" s="205"/>
      <c r="Q26" s="27"/>
    </row>
    <row r="27" spans="1:17" s="26" customFormat="1" ht="26.25" x14ac:dyDescent="0.4">
      <c r="A27" s="191"/>
      <c r="B27" s="192"/>
      <c r="C27" s="192"/>
      <c r="D27" s="192"/>
      <c r="E27" s="192"/>
      <c r="F27" s="192"/>
      <c r="G27" s="192"/>
      <c r="H27" s="192"/>
      <c r="I27" s="192"/>
      <c r="J27" s="193"/>
      <c r="Q27" s="27"/>
    </row>
    <row r="28" spans="1:17" s="26" customFormat="1" ht="279" customHeight="1" thickBot="1" x14ac:dyDescent="0.45">
      <c r="A28" s="194"/>
      <c r="B28" s="195"/>
      <c r="C28" s="195"/>
      <c r="D28" s="195"/>
      <c r="E28" s="195"/>
      <c r="F28" s="195"/>
      <c r="G28" s="195"/>
      <c r="H28" s="195"/>
      <c r="I28" s="195"/>
      <c r="J28" s="196"/>
      <c r="Q28" s="27"/>
    </row>
    <row r="30" spans="1:17" x14ac:dyDescent="0.25">
      <c r="O30" s="65"/>
    </row>
    <row r="38" spans="14:15" x14ac:dyDescent="0.25">
      <c r="O38" s="66"/>
    </row>
    <row r="47" spans="14:15" x14ac:dyDescent="0.25">
      <c r="N47" s="29"/>
    </row>
    <row r="49" spans="3:9" x14ac:dyDescent="0.25">
      <c r="I49" s="29"/>
    </row>
    <row r="54" spans="3:9" x14ac:dyDescent="0.25">
      <c r="C54"/>
      <c r="D54"/>
    </row>
    <row r="55" spans="3:9" x14ac:dyDescent="0.25">
      <c r="C55"/>
      <c r="D55"/>
    </row>
    <row r="56" spans="3:9" x14ac:dyDescent="0.25">
      <c r="C56"/>
      <c r="D56"/>
    </row>
  </sheetData>
  <mergeCells count="43">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A17:J17"/>
    <mergeCell ref="A18:J18"/>
    <mergeCell ref="A19:A21"/>
    <mergeCell ref="B19:H20"/>
    <mergeCell ref="I19:J19"/>
    <mergeCell ref="I20:J20"/>
    <mergeCell ref="B21:H21"/>
    <mergeCell ref="I21:J21"/>
    <mergeCell ref="A27:J28"/>
    <mergeCell ref="A22:J22"/>
    <mergeCell ref="E23:F23"/>
    <mergeCell ref="G23:H23"/>
    <mergeCell ref="E24:F24"/>
    <mergeCell ref="G24:H24"/>
    <mergeCell ref="A26:J26"/>
    <mergeCell ref="E25:F25"/>
    <mergeCell ref="G25:H25"/>
  </mergeCells>
  <dataValidations count="3">
    <dataValidation type="list" allowBlank="1" showInputMessage="1" showErrorMessage="1" sqref="J8">
      <formula1>$P$4:$P$5</formula1>
    </dataValidation>
    <dataValidation allowBlank="1" showInputMessage="1" showErrorMessage="1" errorTitle="Seleccionar un valor de la lista" sqref="E24:E25"/>
    <dataValidation type="list" allowBlank="1" showInputMessage="1" showErrorMessage="1" sqref="J7">
      <formula1>P1:P3</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6"/>
  <sheetViews>
    <sheetView topLeftCell="A22" zoomScale="80" zoomScaleNormal="80" workbookViewId="0">
      <selection activeCell="A26" sqref="A26:J26"/>
    </sheetView>
  </sheetViews>
  <sheetFormatPr baseColWidth="10" defaultRowHeight="15" x14ac:dyDescent="0.25"/>
  <cols>
    <col min="1" max="1" width="20.5703125" style="2" customWidth="1"/>
    <col min="2" max="5" width="11.42578125" style="2" customWidth="1"/>
    <col min="6" max="6" width="21.140625" style="2" customWidth="1"/>
    <col min="7" max="7" width="20.85546875" style="2" customWidth="1"/>
    <col min="8" max="8" width="74.140625" style="2" customWidth="1"/>
    <col min="9" max="10" width="21.5703125" style="2" customWidth="1"/>
    <col min="11" max="13" width="11.42578125" style="2" hidden="1" customWidth="1"/>
    <col min="14" max="14" width="19.42578125" style="2" customWidth="1"/>
    <col min="15" max="15" width="14.85546875" style="2" customWidth="1"/>
    <col min="16" max="16" width="14" style="2" customWidth="1"/>
    <col min="17" max="17" width="18.140625" style="2" customWidth="1"/>
    <col min="18" max="18" width="12" style="2" bestFit="1" customWidth="1"/>
    <col min="19" max="16384" width="11.42578125" style="2"/>
  </cols>
  <sheetData>
    <row r="1" spans="1:18" ht="15.75" thickBot="1" x14ac:dyDescent="0.3">
      <c r="A1" s="111"/>
      <c r="B1" s="112"/>
      <c r="C1" s="112"/>
      <c r="D1" s="112"/>
      <c r="E1" s="112"/>
      <c r="F1" s="112"/>
      <c r="G1" s="112"/>
      <c r="H1" s="112"/>
      <c r="I1" s="112"/>
      <c r="J1" s="113"/>
      <c r="K1" s="1" t="s">
        <v>0</v>
      </c>
      <c r="L1" s="1" t="s">
        <v>1</v>
      </c>
      <c r="M1" s="1" t="s">
        <v>2</v>
      </c>
      <c r="P1" s="3"/>
    </row>
    <row r="2" spans="1:18" ht="24.6" customHeight="1" x14ac:dyDescent="0.25">
      <c r="A2" s="114"/>
      <c r="B2" s="117" t="s">
        <v>3</v>
      </c>
      <c r="C2" s="118"/>
      <c r="D2" s="118"/>
      <c r="E2" s="118"/>
      <c r="F2" s="118"/>
      <c r="G2" s="118"/>
      <c r="H2" s="119"/>
      <c r="I2" s="123" t="s">
        <v>4</v>
      </c>
      <c r="J2" s="124"/>
      <c r="K2" s="1" t="s">
        <v>5</v>
      </c>
      <c r="L2" s="1" t="s">
        <v>6</v>
      </c>
      <c r="M2" s="1" t="s">
        <v>7</v>
      </c>
      <c r="P2" s="3"/>
    </row>
    <row r="3" spans="1:18" ht="24.6" customHeight="1" x14ac:dyDescent="0.25">
      <c r="A3" s="115"/>
      <c r="B3" s="120"/>
      <c r="C3" s="121"/>
      <c r="D3" s="121"/>
      <c r="E3" s="121"/>
      <c r="F3" s="121"/>
      <c r="G3" s="121"/>
      <c r="H3" s="122"/>
      <c r="I3" s="125" t="s">
        <v>8</v>
      </c>
      <c r="J3" s="126"/>
      <c r="K3" s="1" t="s">
        <v>9</v>
      </c>
      <c r="L3" s="1"/>
      <c r="M3" s="1" t="s">
        <v>10</v>
      </c>
      <c r="P3" s="3"/>
    </row>
    <row r="4" spans="1:18" ht="24.6" customHeight="1" thickBot="1" x14ac:dyDescent="0.3">
      <c r="A4" s="116"/>
      <c r="B4" s="127" t="s">
        <v>11</v>
      </c>
      <c r="C4" s="128"/>
      <c r="D4" s="128"/>
      <c r="E4" s="128"/>
      <c r="F4" s="128"/>
      <c r="G4" s="128"/>
      <c r="H4" s="129"/>
      <c r="I4" s="130" t="s">
        <v>12</v>
      </c>
      <c r="J4" s="131"/>
      <c r="M4" s="1" t="s">
        <v>13</v>
      </c>
      <c r="P4" s="3"/>
    </row>
    <row r="5" spans="1:18" ht="13.35" customHeight="1" thickBot="1" x14ac:dyDescent="0.3">
      <c r="A5" s="4"/>
      <c r="B5" s="5"/>
      <c r="C5" s="5"/>
      <c r="D5" s="5"/>
      <c r="E5" s="5"/>
      <c r="F5" s="5"/>
      <c r="G5" s="5"/>
      <c r="H5" s="5"/>
      <c r="I5" s="5"/>
      <c r="J5" s="6"/>
      <c r="M5" s="1"/>
      <c r="P5" s="3"/>
    </row>
    <row r="6" spans="1:18" ht="27" customHeight="1" thickBot="1" x14ac:dyDescent="0.3">
      <c r="A6" s="132" t="s">
        <v>14</v>
      </c>
      <c r="B6" s="133"/>
      <c r="C6" s="133"/>
      <c r="D6" s="133"/>
      <c r="E6" s="133"/>
      <c r="F6" s="133"/>
      <c r="G6" s="133"/>
      <c r="H6" s="133"/>
      <c r="I6" s="133"/>
      <c r="J6" s="134"/>
    </row>
    <row r="7" spans="1:18" ht="34.35" customHeight="1" x14ac:dyDescent="0.25">
      <c r="A7" s="7" t="s">
        <v>15</v>
      </c>
      <c r="B7" s="135" t="s">
        <v>88</v>
      </c>
      <c r="C7" s="135"/>
      <c r="D7" s="135"/>
      <c r="E7" s="135"/>
      <c r="F7" s="135"/>
      <c r="G7" s="135"/>
      <c r="H7" s="135"/>
      <c r="I7" s="8" t="s">
        <v>16</v>
      </c>
      <c r="J7" s="9" t="s">
        <v>17</v>
      </c>
      <c r="M7" s="1"/>
    </row>
    <row r="8" spans="1:18" ht="34.35" customHeight="1" thickBot="1" x14ac:dyDescent="0.3">
      <c r="A8" s="10" t="s">
        <v>18</v>
      </c>
      <c r="B8" s="212" t="s">
        <v>19</v>
      </c>
      <c r="C8" s="213"/>
      <c r="D8" s="213"/>
      <c r="E8" s="213"/>
      <c r="F8" s="213"/>
      <c r="G8" s="213"/>
      <c r="H8" s="214"/>
      <c r="I8" s="11" t="s">
        <v>20</v>
      </c>
      <c r="J8" s="12" t="s">
        <v>1</v>
      </c>
      <c r="M8" s="1"/>
    </row>
    <row r="9" spans="1:18" ht="15.75" thickBot="1" x14ac:dyDescent="0.3">
      <c r="A9" s="139"/>
      <c r="B9" s="140"/>
      <c r="C9" s="140"/>
      <c r="D9" s="140"/>
      <c r="E9" s="140"/>
      <c r="F9" s="140"/>
      <c r="G9" s="140"/>
      <c r="H9" s="140"/>
      <c r="I9" s="140"/>
      <c r="J9" s="141"/>
    </row>
    <row r="10" spans="1:18" ht="69.95" customHeight="1" x14ac:dyDescent="0.25">
      <c r="A10" s="7" t="s">
        <v>21</v>
      </c>
      <c r="B10" s="142" t="s">
        <v>81</v>
      </c>
      <c r="C10" s="143"/>
      <c r="D10" s="143"/>
      <c r="E10" s="143"/>
      <c r="F10" s="144"/>
      <c r="G10" s="8" t="s">
        <v>22</v>
      </c>
      <c r="H10" s="142" t="s">
        <v>23</v>
      </c>
      <c r="I10" s="143"/>
      <c r="J10" s="145"/>
    </row>
    <row r="11" spans="1:18" ht="69.95" customHeight="1" x14ac:dyDescent="0.25">
      <c r="A11" s="13" t="s">
        <v>24</v>
      </c>
      <c r="B11" s="146" t="s">
        <v>25</v>
      </c>
      <c r="C11" s="147"/>
      <c r="D11" s="147"/>
      <c r="E11" s="147"/>
      <c r="F11" s="148"/>
      <c r="G11" s="14" t="s">
        <v>26</v>
      </c>
      <c r="H11" s="149" t="s">
        <v>82</v>
      </c>
      <c r="I11" s="150"/>
      <c r="J11" s="151"/>
    </row>
    <row r="12" spans="1:18" ht="103.7" customHeight="1" x14ac:dyDescent="0.25">
      <c r="A12" s="13" t="s">
        <v>27</v>
      </c>
      <c r="B12" s="146" t="s">
        <v>83</v>
      </c>
      <c r="C12" s="147"/>
      <c r="D12" s="147"/>
      <c r="E12" s="147"/>
      <c r="F12" s="148"/>
      <c r="G12" s="14" t="s">
        <v>28</v>
      </c>
      <c r="H12" s="149" t="s">
        <v>100</v>
      </c>
      <c r="I12" s="150"/>
      <c r="J12" s="151"/>
    </row>
    <row r="13" spans="1:18" ht="69.95" customHeight="1" x14ac:dyDescent="0.25">
      <c r="A13" s="13" t="s">
        <v>29</v>
      </c>
      <c r="B13" s="146" t="s">
        <v>94</v>
      </c>
      <c r="C13" s="147"/>
      <c r="D13" s="147"/>
      <c r="E13" s="147"/>
      <c r="F13" s="148"/>
      <c r="G13" s="14" t="s">
        <v>30</v>
      </c>
      <c r="H13" s="208" t="s">
        <v>31</v>
      </c>
      <c r="I13" s="208"/>
      <c r="J13" s="209"/>
    </row>
    <row r="14" spans="1:18" ht="69.95" customHeight="1" x14ac:dyDescent="0.25">
      <c r="A14" s="13" t="s">
        <v>32</v>
      </c>
      <c r="B14" s="146" t="s">
        <v>33</v>
      </c>
      <c r="C14" s="147"/>
      <c r="D14" s="147"/>
      <c r="E14" s="147"/>
      <c r="F14" s="148"/>
      <c r="G14" s="14" t="s">
        <v>34</v>
      </c>
      <c r="H14" s="208" t="s">
        <v>79</v>
      </c>
      <c r="I14" s="208"/>
      <c r="J14" s="209"/>
    </row>
    <row r="15" spans="1:18" ht="23.45" customHeight="1" x14ac:dyDescent="0.25">
      <c r="A15" s="153" t="s">
        <v>35</v>
      </c>
      <c r="B15" s="215">
        <v>0.9</v>
      </c>
      <c r="C15" s="215"/>
      <c r="D15" s="156" t="s">
        <v>36</v>
      </c>
      <c r="E15" s="156"/>
      <c r="F15" s="217">
        <v>1</v>
      </c>
      <c r="G15" s="158" t="s">
        <v>37</v>
      </c>
      <c r="H15" s="15" t="s">
        <v>38</v>
      </c>
      <c r="I15" s="15" t="s">
        <v>39</v>
      </c>
      <c r="J15" s="16" t="s">
        <v>40</v>
      </c>
      <c r="P15" s="17"/>
      <c r="Q15" s="17"/>
      <c r="R15" s="17"/>
    </row>
    <row r="16" spans="1:18" ht="51.6" customHeight="1" x14ac:dyDescent="0.25">
      <c r="A16" s="153"/>
      <c r="B16" s="216"/>
      <c r="C16" s="216"/>
      <c r="D16" s="156"/>
      <c r="E16" s="156"/>
      <c r="F16" s="217"/>
      <c r="G16" s="159"/>
      <c r="H16" s="18" t="s">
        <v>41</v>
      </c>
      <c r="I16" s="19" t="s">
        <v>42</v>
      </c>
      <c r="J16" s="20" t="s">
        <v>43</v>
      </c>
      <c r="P16" s="17"/>
      <c r="Q16" s="17"/>
      <c r="R16" s="17"/>
    </row>
    <row r="17" spans="1:17" ht="15.75" thickBot="1" x14ac:dyDescent="0.3">
      <c r="A17" s="168"/>
      <c r="B17" s="169"/>
      <c r="C17" s="169"/>
      <c r="D17" s="169"/>
      <c r="E17" s="169"/>
      <c r="F17" s="169"/>
      <c r="G17" s="169"/>
      <c r="H17" s="169"/>
      <c r="I17" s="169"/>
      <c r="J17" s="170"/>
    </row>
    <row r="18" spans="1:17" ht="15.75" thickBot="1" x14ac:dyDescent="0.3">
      <c r="A18" s="171"/>
      <c r="B18" s="172"/>
      <c r="C18" s="172"/>
      <c r="D18" s="172"/>
      <c r="E18" s="172"/>
      <c r="F18" s="172"/>
      <c r="G18" s="172"/>
      <c r="H18" s="172"/>
      <c r="I18" s="172"/>
      <c r="J18" s="173"/>
    </row>
    <row r="19" spans="1:17" ht="28.5" x14ac:dyDescent="0.25">
      <c r="A19" s="114"/>
      <c r="B19" s="117" t="s">
        <v>3</v>
      </c>
      <c r="C19" s="118"/>
      <c r="D19" s="118"/>
      <c r="E19" s="118"/>
      <c r="F19" s="118"/>
      <c r="G19" s="118"/>
      <c r="H19" s="119"/>
      <c r="I19" s="123" t="s">
        <v>4</v>
      </c>
      <c r="J19" s="124"/>
      <c r="K19" s="1" t="s">
        <v>5</v>
      </c>
      <c r="L19" s="1" t="s">
        <v>6</v>
      </c>
      <c r="M19" s="1" t="s">
        <v>7</v>
      </c>
      <c r="P19" s="3"/>
    </row>
    <row r="20" spans="1:17" ht="28.5" x14ac:dyDescent="0.25">
      <c r="A20" s="115"/>
      <c r="B20" s="120"/>
      <c r="C20" s="121"/>
      <c r="D20" s="121"/>
      <c r="E20" s="121"/>
      <c r="F20" s="121"/>
      <c r="G20" s="121"/>
      <c r="H20" s="122"/>
      <c r="I20" s="125" t="s">
        <v>44</v>
      </c>
      <c r="J20" s="126"/>
      <c r="K20" s="1" t="s">
        <v>9</v>
      </c>
      <c r="L20" s="1"/>
      <c r="M20" s="1" t="s">
        <v>10</v>
      </c>
      <c r="P20" s="3"/>
    </row>
    <row r="21" spans="1:17" ht="16.5" thickBot="1" x14ac:dyDescent="0.3">
      <c r="A21" s="116"/>
      <c r="B21" s="127" t="s">
        <v>11</v>
      </c>
      <c r="C21" s="128"/>
      <c r="D21" s="128"/>
      <c r="E21" s="128"/>
      <c r="F21" s="128"/>
      <c r="G21" s="128"/>
      <c r="H21" s="129"/>
      <c r="I21" s="130" t="s">
        <v>12</v>
      </c>
      <c r="J21" s="131"/>
      <c r="M21" s="1" t="s">
        <v>13</v>
      </c>
      <c r="P21" s="3"/>
    </row>
    <row r="22" spans="1:17" ht="15.75" x14ac:dyDescent="0.25">
      <c r="A22" s="197" t="s">
        <v>45</v>
      </c>
      <c r="B22" s="198"/>
      <c r="C22" s="198"/>
      <c r="D22" s="198"/>
      <c r="E22" s="198"/>
      <c r="F22" s="198"/>
      <c r="G22" s="198"/>
      <c r="H22" s="198"/>
      <c r="I22" s="198"/>
      <c r="J22" s="199"/>
    </row>
    <row r="23" spans="1:17" ht="38.25" x14ac:dyDescent="0.25">
      <c r="A23" s="67" t="s">
        <v>46</v>
      </c>
      <c r="B23" s="67" t="s">
        <v>36</v>
      </c>
      <c r="C23" s="67" t="s">
        <v>47</v>
      </c>
      <c r="D23" s="68" t="s">
        <v>48</v>
      </c>
      <c r="E23" s="200" t="s">
        <v>49</v>
      </c>
      <c r="F23" s="200"/>
      <c r="G23" s="200" t="s">
        <v>50</v>
      </c>
      <c r="H23" s="200"/>
      <c r="I23" s="67" t="s">
        <v>51</v>
      </c>
      <c r="J23" s="67" t="s">
        <v>52</v>
      </c>
    </row>
    <row r="24" spans="1:17" s="26" customFormat="1" ht="225" customHeight="1" x14ac:dyDescent="0.4">
      <c r="A24" s="62" t="s">
        <v>120</v>
      </c>
      <c r="B24" s="63">
        <v>1</v>
      </c>
      <c r="C24" s="63">
        <f>70/93</f>
        <v>0.75268817204301075</v>
      </c>
      <c r="D24" s="109">
        <f>+C24/B24</f>
        <v>0.75268817204301075</v>
      </c>
      <c r="E24" s="201" t="s">
        <v>246</v>
      </c>
      <c r="F24" s="201"/>
      <c r="G24" s="202" t="s">
        <v>247</v>
      </c>
      <c r="H24" s="202"/>
      <c r="I24" s="62" t="s">
        <v>121</v>
      </c>
      <c r="J24" s="64" t="s">
        <v>168</v>
      </c>
      <c r="O24" s="79"/>
      <c r="P24" s="79"/>
      <c r="Q24" s="69"/>
    </row>
    <row r="25" spans="1:17" s="26" customFormat="1" ht="257.25" customHeight="1" x14ac:dyDescent="0.4">
      <c r="A25" s="62" t="s">
        <v>216</v>
      </c>
      <c r="B25" s="63">
        <v>1</v>
      </c>
      <c r="C25" s="63">
        <f>213/93</f>
        <v>2.2903225806451615</v>
      </c>
      <c r="D25" s="109">
        <f>+C25/B25</f>
        <v>2.2903225806451615</v>
      </c>
      <c r="E25" s="201" t="s">
        <v>245</v>
      </c>
      <c r="F25" s="201"/>
      <c r="G25" s="202" t="s">
        <v>248</v>
      </c>
      <c r="H25" s="202"/>
      <c r="I25" s="62" t="s">
        <v>121</v>
      </c>
      <c r="J25" s="64" t="s">
        <v>221</v>
      </c>
      <c r="O25" s="79"/>
      <c r="P25" s="79"/>
      <c r="Q25" s="69"/>
    </row>
    <row r="26" spans="1:17" s="26" customFormat="1" ht="27" thickBot="1" x14ac:dyDescent="0.45">
      <c r="A26" s="203" t="s">
        <v>53</v>
      </c>
      <c r="B26" s="204"/>
      <c r="C26" s="204"/>
      <c r="D26" s="204"/>
      <c r="E26" s="204"/>
      <c r="F26" s="204"/>
      <c r="G26" s="204"/>
      <c r="H26" s="204"/>
      <c r="I26" s="204"/>
      <c r="J26" s="205"/>
      <c r="Q26" s="27"/>
    </row>
    <row r="27" spans="1:17" s="26" customFormat="1" ht="26.25" x14ac:dyDescent="0.4">
      <c r="A27" s="191"/>
      <c r="B27" s="192"/>
      <c r="C27" s="192"/>
      <c r="D27" s="192"/>
      <c r="E27" s="192"/>
      <c r="F27" s="192"/>
      <c r="G27" s="192"/>
      <c r="H27" s="192"/>
      <c r="I27" s="192"/>
      <c r="J27" s="193"/>
      <c r="Q27" s="27"/>
    </row>
    <row r="28" spans="1:17" s="26" customFormat="1" ht="279" customHeight="1" thickBot="1" x14ac:dyDescent="0.45">
      <c r="A28" s="194"/>
      <c r="B28" s="195"/>
      <c r="C28" s="195"/>
      <c r="D28" s="195"/>
      <c r="E28" s="195"/>
      <c r="F28" s="195"/>
      <c r="G28" s="195"/>
      <c r="H28" s="195"/>
      <c r="I28" s="195"/>
      <c r="J28" s="196"/>
      <c r="Q28" s="27"/>
    </row>
    <row r="30" spans="1:17" x14ac:dyDescent="0.25">
      <c r="O30" s="65"/>
    </row>
    <row r="38" spans="14:15" x14ac:dyDescent="0.25">
      <c r="O38" s="66"/>
    </row>
    <row r="47" spans="14:15" x14ac:dyDescent="0.25">
      <c r="N47" s="29"/>
    </row>
    <row r="49" spans="3:9" x14ac:dyDescent="0.25">
      <c r="I49" s="29"/>
    </row>
    <row r="54" spans="3:9" x14ac:dyDescent="0.25">
      <c r="C54"/>
      <c r="D54"/>
    </row>
    <row r="55" spans="3:9" x14ac:dyDescent="0.25">
      <c r="C55"/>
      <c r="D55"/>
    </row>
    <row r="56" spans="3:9" x14ac:dyDescent="0.25">
      <c r="C56"/>
      <c r="D56"/>
    </row>
  </sheetData>
  <mergeCells count="43">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A17:J17"/>
    <mergeCell ref="A18:J18"/>
    <mergeCell ref="A19:A21"/>
    <mergeCell ref="B19:H20"/>
    <mergeCell ref="I19:J19"/>
    <mergeCell ref="I20:J20"/>
    <mergeCell ref="B21:H21"/>
    <mergeCell ref="I21:J21"/>
    <mergeCell ref="A26:J26"/>
    <mergeCell ref="A27:J28"/>
    <mergeCell ref="A22:J22"/>
    <mergeCell ref="E23:F23"/>
    <mergeCell ref="G23:H23"/>
    <mergeCell ref="E24:F24"/>
    <mergeCell ref="G24:H24"/>
    <mergeCell ref="E25:F25"/>
    <mergeCell ref="G25:H25"/>
  </mergeCells>
  <dataValidations count="3">
    <dataValidation type="list" allowBlank="1" showInputMessage="1" showErrorMessage="1" sqref="J7">
      <formula1>P1:P3</formula1>
    </dataValidation>
    <dataValidation allowBlank="1" showInputMessage="1" showErrorMessage="1" errorTitle="Seleccionar un valor de la lista" sqref="E24:E25"/>
    <dataValidation type="list" allowBlank="1" showInputMessage="1" showErrorMessage="1" sqref="J8">
      <formula1>$P$4:$P$5</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0"/>
  <sheetViews>
    <sheetView topLeftCell="A35" workbookViewId="0">
      <selection activeCell="O39" sqref="O39"/>
    </sheetView>
  </sheetViews>
  <sheetFormatPr baseColWidth="10" defaultRowHeight="15" x14ac:dyDescent="0.25"/>
  <cols>
    <col min="1" max="1" width="20.5703125" style="2" customWidth="1"/>
    <col min="2" max="5" width="11.42578125" style="2" customWidth="1"/>
    <col min="6" max="6" width="25.140625" style="2" customWidth="1"/>
    <col min="7" max="7" width="20.85546875" style="2" customWidth="1"/>
    <col min="8" max="8" width="35.28515625" style="2" customWidth="1"/>
    <col min="9" max="9" width="21.5703125" style="2" customWidth="1"/>
    <col min="10" max="10" width="45.140625" style="2" customWidth="1"/>
    <col min="11" max="12" width="11.42578125" style="2" hidden="1" customWidth="1"/>
    <col min="13" max="13" width="5" style="2" customWidth="1"/>
    <col min="14" max="14" width="5.42578125" style="2" customWidth="1"/>
    <col min="15" max="15" width="10.28515625" style="2" customWidth="1"/>
    <col min="16" max="16384" width="11.42578125" style="2"/>
  </cols>
  <sheetData>
    <row r="1" spans="1:18" ht="43.5" thickBot="1" x14ac:dyDescent="0.3">
      <c r="A1" s="111"/>
      <c r="B1" s="112"/>
      <c r="C1" s="112"/>
      <c r="D1" s="112"/>
      <c r="E1" s="112"/>
      <c r="F1" s="112"/>
      <c r="G1" s="112"/>
      <c r="H1" s="112"/>
      <c r="I1" s="112"/>
      <c r="J1" s="113"/>
      <c r="K1" s="1" t="s">
        <v>0</v>
      </c>
      <c r="L1" s="1" t="s">
        <v>1</v>
      </c>
      <c r="M1" s="1" t="s">
        <v>2</v>
      </c>
      <c r="P1" s="3" t="s">
        <v>54</v>
      </c>
    </row>
    <row r="2" spans="1:18" ht="24.6" customHeight="1" x14ac:dyDescent="0.25">
      <c r="A2" s="114"/>
      <c r="B2" s="117" t="s">
        <v>3</v>
      </c>
      <c r="C2" s="118"/>
      <c r="D2" s="118"/>
      <c r="E2" s="118"/>
      <c r="F2" s="118"/>
      <c r="G2" s="118"/>
      <c r="H2" s="119"/>
      <c r="I2" s="123" t="s">
        <v>4</v>
      </c>
      <c r="J2" s="124"/>
      <c r="K2" s="1" t="s">
        <v>5</v>
      </c>
      <c r="L2" s="1" t="s">
        <v>6</v>
      </c>
      <c r="M2" s="1" t="s">
        <v>7</v>
      </c>
      <c r="P2" s="3" t="s">
        <v>17</v>
      </c>
    </row>
    <row r="3" spans="1:18" ht="24.6" customHeight="1" x14ac:dyDescent="0.25">
      <c r="A3" s="115"/>
      <c r="B3" s="120"/>
      <c r="C3" s="121"/>
      <c r="D3" s="121"/>
      <c r="E3" s="121"/>
      <c r="F3" s="121"/>
      <c r="G3" s="121"/>
      <c r="H3" s="122"/>
      <c r="I3" s="125" t="s">
        <v>55</v>
      </c>
      <c r="J3" s="126"/>
      <c r="K3" s="1" t="s">
        <v>9</v>
      </c>
      <c r="L3" s="1"/>
      <c r="M3" s="1" t="s">
        <v>10</v>
      </c>
      <c r="P3" s="3" t="s">
        <v>56</v>
      </c>
    </row>
    <row r="4" spans="1:18" ht="24.6" customHeight="1" thickBot="1" x14ac:dyDescent="0.3">
      <c r="A4" s="116"/>
      <c r="B4" s="127" t="s">
        <v>11</v>
      </c>
      <c r="C4" s="128"/>
      <c r="D4" s="128"/>
      <c r="E4" s="128"/>
      <c r="F4" s="128"/>
      <c r="G4" s="128"/>
      <c r="H4" s="129"/>
      <c r="I4" s="130" t="s">
        <v>12</v>
      </c>
      <c r="J4" s="131"/>
      <c r="M4" s="1" t="s">
        <v>13</v>
      </c>
      <c r="P4" s="3" t="s">
        <v>1</v>
      </c>
    </row>
    <row r="5" spans="1:18" ht="13.35" customHeight="1" thickBot="1" x14ac:dyDescent="0.3">
      <c r="A5" s="4"/>
      <c r="B5" s="5"/>
      <c r="C5" s="5"/>
      <c r="D5" s="5"/>
      <c r="E5" s="5"/>
      <c r="F5" s="5"/>
      <c r="G5" s="5"/>
      <c r="H5" s="5"/>
      <c r="I5" s="5"/>
      <c r="J5" s="6"/>
      <c r="M5" s="1"/>
      <c r="P5" s="3" t="s">
        <v>6</v>
      </c>
    </row>
    <row r="6" spans="1:18" ht="27" customHeight="1" thickBot="1" x14ac:dyDescent="0.3">
      <c r="A6" s="132" t="s">
        <v>14</v>
      </c>
      <c r="B6" s="133"/>
      <c r="C6" s="133"/>
      <c r="D6" s="133"/>
      <c r="E6" s="133"/>
      <c r="F6" s="133"/>
      <c r="G6" s="133"/>
      <c r="H6" s="133"/>
      <c r="I6" s="133"/>
      <c r="J6" s="134"/>
    </row>
    <row r="7" spans="1:18" ht="34.35" customHeight="1" x14ac:dyDescent="0.25">
      <c r="A7" s="7" t="s">
        <v>15</v>
      </c>
      <c r="B7" s="135" t="s">
        <v>88</v>
      </c>
      <c r="C7" s="135"/>
      <c r="D7" s="135"/>
      <c r="E7" s="135"/>
      <c r="F7" s="135"/>
      <c r="G7" s="135"/>
      <c r="H7" s="135"/>
      <c r="I7" s="8" t="s">
        <v>16</v>
      </c>
      <c r="J7" s="9" t="s">
        <v>17</v>
      </c>
      <c r="M7" s="1"/>
    </row>
    <row r="8" spans="1:18" ht="47.25" customHeight="1" thickBot="1" x14ac:dyDescent="0.3">
      <c r="A8" s="10" t="s">
        <v>18</v>
      </c>
      <c r="B8" s="212" t="s">
        <v>99</v>
      </c>
      <c r="C8" s="213"/>
      <c r="D8" s="213"/>
      <c r="E8" s="213"/>
      <c r="F8" s="213"/>
      <c r="G8" s="213"/>
      <c r="H8" s="214"/>
      <c r="I8" s="11" t="s">
        <v>20</v>
      </c>
      <c r="J8" s="12" t="s">
        <v>1</v>
      </c>
      <c r="M8" s="1"/>
    </row>
    <row r="9" spans="1:18" ht="15.75" thickBot="1" x14ac:dyDescent="0.3">
      <c r="A9" s="139"/>
      <c r="B9" s="140"/>
      <c r="C9" s="140"/>
      <c r="D9" s="140"/>
      <c r="E9" s="140"/>
      <c r="F9" s="140"/>
      <c r="G9" s="140"/>
      <c r="H9" s="140"/>
      <c r="I9" s="140"/>
      <c r="J9" s="141"/>
    </row>
    <row r="10" spans="1:18" ht="69.95" customHeight="1" x14ac:dyDescent="0.25">
      <c r="A10" s="7" t="s">
        <v>21</v>
      </c>
      <c r="B10" s="142" t="s">
        <v>125</v>
      </c>
      <c r="C10" s="143"/>
      <c r="D10" s="143"/>
      <c r="E10" s="143"/>
      <c r="F10" s="144"/>
      <c r="G10" s="8" t="s">
        <v>22</v>
      </c>
      <c r="H10" s="142" t="s">
        <v>59</v>
      </c>
      <c r="I10" s="143"/>
      <c r="J10" s="145"/>
    </row>
    <row r="11" spans="1:18" ht="110.25" customHeight="1" x14ac:dyDescent="0.25">
      <c r="A11" s="13" t="s">
        <v>24</v>
      </c>
      <c r="B11" s="146" t="s">
        <v>25</v>
      </c>
      <c r="C11" s="147"/>
      <c r="D11" s="147"/>
      <c r="E11" s="147"/>
      <c r="F11" s="148"/>
      <c r="G11" s="14" t="s">
        <v>26</v>
      </c>
      <c r="H11" s="222" t="s">
        <v>146</v>
      </c>
      <c r="I11" s="223"/>
      <c r="J11" s="224"/>
    </row>
    <row r="12" spans="1:18" ht="103.7" customHeight="1" x14ac:dyDescent="0.25">
      <c r="A12" s="13" t="s">
        <v>27</v>
      </c>
      <c r="B12" s="146" t="s">
        <v>145</v>
      </c>
      <c r="C12" s="147"/>
      <c r="D12" s="147"/>
      <c r="E12" s="147"/>
      <c r="F12" s="148"/>
      <c r="G12" s="14" t="s">
        <v>28</v>
      </c>
      <c r="H12" s="146" t="s">
        <v>126</v>
      </c>
      <c r="I12" s="147"/>
      <c r="J12" s="152"/>
    </row>
    <row r="13" spans="1:18" ht="57" customHeight="1" x14ac:dyDescent="0.25">
      <c r="A13" s="13" t="s">
        <v>29</v>
      </c>
      <c r="B13" s="146" t="s">
        <v>63</v>
      </c>
      <c r="C13" s="147"/>
      <c r="D13" s="147"/>
      <c r="E13" s="147"/>
      <c r="F13" s="148"/>
      <c r="G13" s="14" t="s">
        <v>30</v>
      </c>
      <c r="H13" s="208" t="s">
        <v>105</v>
      </c>
      <c r="I13" s="208"/>
      <c r="J13" s="209"/>
    </row>
    <row r="14" spans="1:18" ht="57" customHeight="1" x14ac:dyDescent="0.25">
      <c r="A14" s="13" t="s">
        <v>32</v>
      </c>
      <c r="B14" s="146" t="s">
        <v>64</v>
      </c>
      <c r="C14" s="147"/>
      <c r="D14" s="147"/>
      <c r="E14" s="147"/>
      <c r="F14" s="148"/>
      <c r="G14" s="14" t="s">
        <v>34</v>
      </c>
      <c r="H14" s="208" t="s">
        <v>78</v>
      </c>
      <c r="I14" s="208"/>
      <c r="J14" s="209"/>
    </row>
    <row r="15" spans="1:18" ht="35.25" customHeight="1" x14ac:dyDescent="0.25">
      <c r="A15" s="153" t="s">
        <v>35</v>
      </c>
      <c r="B15" s="220">
        <v>0.72</v>
      </c>
      <c r="C15" s="210"/>
      <c r="D15" s="156" t="s">
        <v>36</v>
      </c>
      <c r="E15" s="156"/>
      <c r="F15" s="221">
        <v>0.75</v>
      </c>
      <c r="G15" s="158" t="s">
        <v>37</v>
      </c>
      <c r="H15" s="15" t="s">
        <v>38</v>
      </c>
      <c r="I15" s="15" t="s">
        <v>39</v>
      </c>
      <c r="J15" s="16" t="s">
        <v>40</v>
      </c>
      <c r="P15" s="17"/>
      <c r="Q15" s="17"/>
      <c r="R15" s="17"/>
    </row>
    <row r="16" spans="1:18" ht="54" customHeight="1" x14ac:dyDescent="0.25">
      <c r="A16" s="153"/>
      <c r="B16" s="211"/>
      <c r="C16" s="211"/>
      <c r="D16" s="156"/>
      <c r="E16" s="156"/>
      <c r="F16" s="208"/>
      <c r="G16" s="159"/>
      <c r="H16" s="18" t="s">
        <v>65</v>
      </c>
      <c r="I16" s="19" t="s">
        <v>66</v>
      </c>
      <c r="J16" s="20" t="s">
        <v>67</v>
      </c>
      <c r="P16" s="17"/>
      <c r="Q16" s="17"/>
      <c r="R16" s="17"/>
    </row>
    <row r="17" spans="1:17" ht="15.75" thickBot="1" x14ac:dyDescent="0.3">
      <c r="A17" s="168"/>
      <c r="B17" s="169"/>
      <c r="C17" s="169"/>
      <c r="D17" s="169"/>
      <c r="E17" s="169"/>
      <c r="F17" s="169"/>
      <c r="G17" s="169"/>
      <c r="H17" s="169"/>
      <c r="I17" s="169"/>
      <c r="J17" s="170"/>
    </row>
    <row r="18" spans="1:17" x14ac:dyDescent="0.25">
      <c r="A18" s="31"/>
      <c r="B18" s="32"/>
      <c r="C18" s="32"/>
      <c r="D18" s="32"/>
      <c r="E18" s="32"/>
      <c r="F18" s="32"/>
      <c r="G18" s="32"/>
      <c r="H18" s="32"/>
      <c r="I18" s="32"/>
      <c r="J18" s="33"/>
    </row>
    <row r="19" spans="1:17" ht="15.75" thickBot="1" x14ac:dyDescent="0.3">
      <c r="A19" s="31"/>
      <c r="B19" s="32"/>
      <c r="C19" s="32"/>
      <c r="D19" s="32"/>
      <c r="E19" s="32"/>
      <c r="F19" s="32"/>
      <c r="G19" s="32"/>
      <c r="H19" s="32"/>
      <c r="I19" s="32"/>
      <c r="J19" s="33"/>
    </row>
    <row r="20" spans="1:17" ht="15.75" thickBot="1" x14ac:dyDescent="0.3">
      <c r="A20" s="171"/>
      <c r="B20" s="172"/>
      <c r="C20" s="172"/>
      <c r="D20" s="172"/>
      <c r="E20" s="172"/>
      <c r="F20" s="172"/>
      <c r="G20" s="172"/>
      <c r="H20" s="172"/>
      <c r="I20" s="172"/>
      <c r="J20" s="173"/>
    </row>
    <row r="21" spans="1:17" x14ac:dyDescent="0.25">
      <c r="A21" s="114"/>
      <c r="B21" s="117" t="s">
        <v>3</v>
      </c>
      <c r="C21" s="118"/>
      <c r="D21" s="118"/>
      <c r="E21" s="118"/>
      <c r="F21" s="118"/>
      <c r="G21" s="118"/>
      <c r="H21" s="119"/>
      <c r="I21" s="123" t="s">
        <v>4</v>
      </c>
      <c r="J21" s="124"/>
      <c r="K21" s="1" t="s">
        <v>5</v>
      </c>
      <c r="L21" s="1" t="s">
        <v>6</v>
      </c>
      <c r="M21" s="1"/>
      <c r="P21" s="3" t="s">
        <v>17</v>
      </c>
    </row>
    <row r="22" spans="1:17" ht="25.5" x14ac:dyDescent="0.25">
      <c r="A22" s="115"/>
      <c r="B22" s="120"/>
      <c r="C22" s="121"/>
      <c r="D22" s="121"/>
      <c r="E22" s="121"/>
      <c r="F22" s="121"/>
      <c r="G22" s="121"/>
      <c r="H22" s="122"/>
      <c r="I22" s="125" t="s">
        <v>44</v>
      </c>
      <c r="J22" s="126"/>
      <c r="K22" s="1" t="s">
        <v>9</v>
      </c>
      <c r="L22" s="1"/>
      <c r="M22" s="1"/>
      <c r="P22" s="3" t="s">
        <v>56</v>
      </c>
    </row>
    <row r="23" spans="1:17" ht="16.5" thickBot="1" x14ac:dyDescent="0.3">
      <c r="A23" s="116"/>
      <c r="B23" s="127" t="s">
        <v>11</v>
      </c>
      <c r="C23" s="128"/>
      <c r="D23" s="128"/>
      <c r="E23" s="128"/>
      <c r="F23" s="128"/>
      <c r="G23" s="128"/>
      <c r="H23" s="129"/>
      <c r="I23" s="130" t="s">
        <v>12</v>
      </c>
      <c r="J23" s="131"/>
      <c r="M23" s="1"/>
      <c r="P23" s="3" t="s">
        <v>1</v>
      </c>
    </row>
    <row r="24" spans="1:17" ht="16.5" thickBot="1" x14ac:dyDescent="0.3">
      <c r="A24" s="197" t="s">
        <v>45</v>
      </c>
      <c r="B24" s="198"/>
      <c r="C24" s="198"/>
      <c r="D24" s="198"/>
      <c r="E24" s="198"/>
      <c r="F24" s="198"/>
      <c r="G24" s="198"/>
      <c r="H24" s="198"/>
      <c r="I24" s="198"/>
      <c r="J24" s="199"/>
    </row>
    <row r="25" spans="1:17" ht="38.25" x14ac:dyDescent="0.25">
      <c r="A25" s="21" t="s">
        <v>46</v>
      </c>
      <c r="B25" s="22" t="s">
        <v>36</v>
      </c>
      <c r="C25" s="22" t="s">
        <v>47</v>
      </c>
      <c r="D25" s="23" t="s">
        <v>48</v>
      </c>
      <c r="E25" s="163" t="s">
        <v>49</v>
      </c>
      <c r="F25" s="164"/>
      <c r="G25" s="163" t="s">
        <v>50</v>
      </c>
      <c r="H25" s="164"/>
      <c r="I25" s="24" t="s">
        <v>51</v>
      </c>
      <c r="J25" s="25" t="s">
        <v>52</v>
      </c>
    </row>
    <row r="26" spans="1:17" ht="188.25" customHeight="1" x14ac:dyDescent="0.25">
      <c r="A26" s="60" t="s">
        <v>102</v>
      </c>
      <c r="B26" s="61">
        <v>0.75</v>
      </c>
      <c r="C26" s="80">
        <f>7/10</f>
        <v>0.7</v>
      </c>
      <c r="D26" s="83">
        <f t="shared" ref="D26" si="0">+C26/B26</f>
        <v>0.93333333333333324</v>
      </c>
      <c r="E26" s="218" t="s">
        <v>174</v>
      </c>
      <c r="F26" s="166"/>
      <c r="G26" s="167" t="s">
        <v>226</v>
      </c>
      <c r="H26" s="167"/>
      <c r="I26" s="85" t="s">
        <v>124</v>
      </c>
      <c r="J26" s="81" t="s">
        <v>158</v>
      </c>
      <c r="K26" s="30" t="s">
        <v>68</v>
      </c>
      <c r="L26" s="86" t="s">
        <v>69</v>
      </c>
      <c r="M26" s="29"/>
      <c r="P26" s="90"/>
      <c r="Q26" s="66"/>
    </row>
    <row r="27" spans="1:17" ht="158.25" customHeight="1" x14ac:dyDescent="0.25">
      <c r="A27" s="89" t="s">
        <v>103</v>
      </c>
      <c r="B27" s="61">
        <v>0.75</v>
      </c>
      <c r="C27" s="80">
        <f>8/10</f>
        <v>0.8</v>
      </c>
      <c r="D27" s="83">
        <f t="shared" ref="D27:D37" si="1">+C27/B27</f>
        <v>1.0666666666666667</v>
      </c>
      <c r="E27" s="218" t="s">
        <v>173</v>
      </c>
      <c r="F27" s="166"/>
      <c r="G27" s="167" t="s">
        <v>227</v>
      </c>
      <c r="H27" s="167"/>
      <c r="I27" s="85" t="s">
        <v>124</v>
      </c>
      <c r="J27" s="81" t="s">
        <v>159</v>
      </c>
      <c r="K27" s="29"/>
      <c r="L27" s="29"/>
      <c r="M27" s="29"/>
      <c r="P27" s="90"/>
      <c r="Q27" s="66"/>
    </row>
    <row r="28" spans="1:17" ht="159" customHeight="1" x14ac:dyDescent="0.25">
      <c r="A28" s="89" t="s">
        <v>104</v>
      </c>
      <c r="B28" s="61">
        <v>0.75</v>
      </c>
      <c r="C28" s="80">
        <f>8/10</f>
        <v>0.8</v>
      </c>
      <c r="D28" s="83">
        <f t="shared" si="1"/>
        <v>1.0666666666666667</v>
      </c>
      <c r="E28" s="218" t="s">
        <v>228</v>
      </c>
      <c r="F28" s="166"/>
      <c r="G28" s="167" t="s">
        <v>229</v>
      </c>
      <c r="H28" s="167"/>
      <c r="I28" s="85" t="s">
        <v>124</v>
      </c>
      <c r="J28" s="81" t="s">
        <v>161</v>
      </c>
      <c r="K28" s="29"/>
      <c r="L28" s="29"/>
      <c r="M28" s="29"/>
      <c r="N28" s="94"/>
      <c r="Q28" s="66"/>
    </row>
    <row r="29" spans="1:17" ht="156" customHeight="1" x14ac:dyDescent="0.25">
      <c r="A29" s="89" t="s">
        <v>106</v>
      </c>
      <c r="B29" s="61">
        <v>0.75</v>
      </c>
      <c r="C29" s="80">
        <f>5/10</f>
        <v>0.5</v>
      </c>
      <c r="D29" s="83">
        <f t="shared" si="1"/>
        <v>0.66666666666666663</v>
      </c>
      <c r="E29" s="218" t="s">
        <v>176</v>
      </c>
      <c r="F29" s="166"/>
      <c r="G29" s="167" t="s">
        <v>230</v>
      </c>
      <c r="H29" s="167"/>
      <c r="I29" s="85" t="s">
        <v>124</v>
      </c>
      <c r="J29" s="81" t="s">
        <v>175</v>
      </c>
      <c r="K29" s="29"/>
      <c r="L29" s="29"/>
      <c r="M29" s="29"/>
      <c r="Q29" s="66"/>
    </row>
    <row r="30" spans="1:17" ht="126.75" customHeight="1" x14ac:dyDescent="0.25">
      <c r="A30" s="89" t="s">
        <v>107</v>
      </c>
      <c r="B30" s="61">
        <v>0.75</v>
      </c>
      <c r="C30" s="95">
        <f>8/10</f>
        <v>0.8</v>
      </c>
      <c r="D30" s="83">
        <f t="shared" si="1"/>
        <v>1.0666666666666667</v>
      </c>
      <c r="E30" s="218" t="s">
        <v>173</v>
      </c>
      <c r="F30" s="166"/>
      <c r="G30" s="167" t="s">
        <v>231</v>
      </c>
      <c r="H30" s="167"/>
      <c r="I30" s="85" t="s">
        <v>124</v>
      </c>
      <c r="J30" s="81" t="s">
        <v>165</v>
      </c>
      <c r="K30" s="29"/>
      <c r="L30" s="29"/>
      <c r="M30" s="29"/>
      <c r="Q30" s="66"/>
    </row>
    <row r="31" spans="1:17" ht="138" customHeight="1" x14ac:dyDescent="0.25">
      <c r="A31" s="89" t="s">
        <v>108</v>
      </c>
      <c r="B31" s="61">
        <v>0.75</v>
      </c>
      <c r="C31" s="95">
        <f>8/10</f>
        <v>0.8</v>
      </c>
      <c r="D31" s="83">
        <f t="shared" si="1"/>
        <v>1.0666666666666667</v>
      </c>
      <c r="E31" s="218" t="s">
        <v>173</v>
      </c>
      <c r="F31" s="166"/>
      <c r="G31" s="167" t="s">
        <v>232</v>
      </c>
      <c r="H31" s="167"/>
      <c r="I31" s="85" t="s">
        <v>124</v>
      </c>
      <c r="J31" s="81" t="s">
        <v>166</v>
      </c>
      <c r="K31" s="29"/>
      <c r="L31" s="29"/>
      <c r="M31" s="29"/>
      <c r="Q31" s="66"/>
    </row>
    <row r="32" spans="1:17" ht="126" customHeight="1" thickBot="1" x14ac:dyDescent="0.3">
      <c r="A32" s="89" t="s">
        <v>109</v>
      </c>
      <c r="B32" s="61">
        <v>0.75</v>
      </c>
      <c r="C32" s="80">
        <f>5/10</f>
        <v>0.5</v>
      </c>
      <c r="D32" s="83">
        <f t="shared" si="1"/>
        <v>0.66666666666666663</v>
      </c>
      <c r="E32" s="218" t="s">
        <v>177</v>
      </c>
      <c r="F32" s="166"/>
      <c r="G32" s="167" t="s">
        <v>233</v>
      </c>
      <c r="H32" s="167"/>
      <c r="I32" s="85" t="s">
        <v>124</v>
      </c>
      <c r="J32" s="81" t="s">
        <v>167</v>
      </c>
      <c r="K32" s="29"/>
      <c r="L32" s="29"/>
      <c r="M32" s="29"/>
      <c r="Q32" s="66"/>
    </row>
    <row r="33" spans="1:17" ht="126" customHeight="1" thickBot="1" x14ac:dyDescent="0.3">
      <c r="A33" s="89" t="s">
        <v>183</v>
      </c>
      <c r="B33" s="61">
        <v>0.75</v>
      </c>
      <c r="C33" s="80">
        <v>0.6</v>
      </c>
      <c r="D33" s="83">
        <f t="shared" si="1"/>
        <v>0.79999999999999993</v>
      </c>
      <c r="E33" s="218" t="s">
        <v>225</v>
      </c>
      <c r="F33" s="166"/>
      <c r="G33" s="167" t="s">
        <v>234</v>
      </c>
      <c r="H33" s="167"/>
      <c r="I33" s="85" t="s">
        <v>124</v>
      </c>
      <c r="J33" s="108" t="s">
        <v>188</v>
      </c>
      <c r="K33" s="29"/>
      <c r="L33" s="29"/>
      <c r="M33" s="29"/>
      <c r="Q33" s="66"/>
    </row>
    <row r="34" spans="1:17" ht="126" customHeight="1" thickBot="1" x14ac:dyDescent="0.3">
      <c r="A34" s="89" t="s">
        <v>184</v>
      </c>
      <c r="B34" s="61">
        <v>0.75</v>
      </c>
      <c r="C34" s="80">
        <f>5/10</f>
        <v>0.5</v>
      </c>
      <c r="D34" s="83">
        <f t="shared" si="1"/>
        <v>0.66666666666666663</v>
      </c>
      <c r="E34" s="218" t="s">
        <v>177</v>
      </c>
      <c r="F34" s="166"/>
      <c r="G34" s="167" t="s">
        <v>235</v>
      </c>
      <c r="H34" s="167"/>
      <c r="I34" s="85" t="s">
        <v>124</v>
      </c>
      <c r="J34" s="108" t="s">
        <v>189</v>
      </c>
      <c r="K34" s="29"/>
      <c r="L34" s="29"/>
      <c r="M34" s="29"/>
      <c r="Q34" s="66"/>
    </row>
    <row r="35" spans="1:17" ht="126" customHeight="1" thickBot="1" x14ac:dyDescent="0.3">
      <c r="A35" s="89" t="s">
        <v>224</v>
      </c>
      <c r="B35" s="61">
        <v>0.75</v>
      </c>
      <c r="C35" s="80">
        <f>6/10</f>
        <v>0.6</v>
      </c>
      <c r="D35" s="83">
        <f t="shared" si="1"/>
        <v>0.79999999999999993</v>
      </c>
      <c r="E35" s="218" t="s">
        <v>225</v>
      </c>
      <c r="F35" s="166"/>
      <c r="G35" s="167" t="s">
        <v>236</v>
      </c>
      <c r="H35" s="167"/>
      <c r="I35" s="85" t="s">
        <v>124</v>
      </c>
      <c r="J35" s="108" t="s">
        <v>190</v>
      </c>
      <c r="K35" s="29"/>
      <c r="L35" s="29"/>
      <c r="M35" s="29"/>
      <c r="Q35" s="66"/>
    </row>
    <row r="36" spans="1:17" ht="126" customHeight="1" x14ac:dyDescent="0.25">
      <c r="A36" s="89" t="s">
        <v>186</v>
      </c>
      <c r="B36" s="61">
        <v>0.75</v>
      </c>
      <c r="C36" s="80">
        <f>8/10</f>
        <v>0.8</v>
      </c>
      <c r="D36" s="83">
        <f t="shared" si="1"/>
        <v>1.0666666666666667</v>
      </c>
      <c r="E36" s="218" t="s">
        <v>228</v>
      </c>
      <c r="F36" s="166"/>
      <c r="G36" s="167" t="s">
        <v>237</v>
      </c>
      <c r="H36" s="167"/>
      <c r="I36" s="85" t="s">
        <v>124</v>
      </c>
      <c r="J36" s="108" t="s">
        <v>191</v>
      </c>
      <c r="K36" s="29"/>
      <c r="L36" s="29"/>
      <c r="M36" s="29"/>
      <c r="Q36" s="66"/>
    </row>
    <row r="37" spans="1:17" ht="126" customHeight="1" x14ac:dyDescent="0.25">
      <c r="A37" s="89" t="s">
        <v>187</v>
      </c>
      <c r="B37" s="61">
        <v>0.75</v>
      </c>
      <c r="C37" s="80">
        <f>6/10</f>
        <v>0.6</v>
      </c>
      <c r="D37" s="83">
        <f t="shared" si="1"/>
        <v>0.79999999999999993</v>
      </c>
      <c r="E37" s="218" t="s">
        <v>239</v>
      </c>
      <c r="F37" s="166"/>
      <c r="G37" s="167" t="s">
        <v>238</v>
      </c>
      <c r="H37" s="167"/>
      <c r="I37" s="85" t="s">
        <v>124</v>
      </c>
      <c r="J37" s="81" t="s">
        <v>192</v>
      </c>
      <c r="K37" s="29"/>
      <c r="L37" s="29"/>
      <c r="M37" s="29"/>
      <c r="Q37" s="66"/>
    </row>
    <row r="38" spans="1:17" x14ac:dyDescent="0.25">
      <c r="A38" s="219"/>
      <c r="B38" s="219"/>
      <c r="C38" s="219"/>
      <c r="D38" s="219"/>
      <c r="E38" s="219"/>
      <c r="F38" s="219"/>
      <c r="G38" s="219"/>
      <c r="H38" s="219"/>
      <c r="I38" s="219"/>
      <c r="J38" s="219"/>
      <c r="K38" s="29"/>
      <c r="L38" s="29"/>
      <c r="M38" s="29"/>
    </row>
    <row r="39" spans="1:17" ht="252" customHeight="1" x14ac:dyDescent="0.25">
      <c r="A39" s="219"/>
      <c r="B39" s="219"/>
      <c r="C39" s="219"/>
      <c r="D39" s="219"/>
      <c r="E39" s="219"/>
      <c r="F39" s="219"/>
      <c r="G39" s="219"/>
      <c r="H39" s="219"/>
      <c r="I39" s="219"/>
      <c r="J39" s="219"/>
      <c r="K39" s="29"/>
      <c r="L39" s="29"/>
      <c r="M39" s="29"/>
    </row>
    <row r="40" spans="1:17" x14ac:dyDescent="0.25">
      <c r="A40" s="39"/>
      <c r="B40" s="40"/>
      <c r="C40" s="41"/>
      <c r="D40" s="40"/>
      <c r="E40" s="42"/>
      <c r="F40" s="42"/>
      <c r="G40" s="43"/>
      <c r="H40" s="43"/>
      <c r="I40" s="39"/>
      <c r="J40" s="44"/>
      <c r="K40" s="29"/>
      <c r="L40" s="29"/>
      <c r="M40" s="29"/>
    </row>
    <row r="41" spans="1:17" x14ac:dyDescent="0.25">
      <c r="A41" s="39"/>
      <c r="B41" s="40"/>
      <c r="C41" s="41"/>
      <c r="D41" s="40"/>
      <c r="E41" s="42"/>
      <c r="F41" s="42"/>
      <c r="G41" s="43"/>
      <c r="H41" s="43"/>
      <c r="I41" s="39"/>
      <c r="J41" s="44"/>
      <c r="K41" s="29"/>
      <c r="L41" s="29"/>
      <c r="M41" s="29"/>
    </row>
    <row r="42" spans="1:17" x14ac:dyDescent="0.25">
      <c r="A42" s="39"/>
      <c r="B42" s="40"/>
      <c r="C42" s="41"/>
      <c r="D42" s="40"/>
      <c r="E42" s="42"/>
      <c r="F42" s="42"/>
      <c r="G42" s="43"/>
      <c r="H42" s="43"/>
      <c r="I42" s="39"/>
      <c r="J42" s="44"/>
      <c r="K42" s="29"/>
      <c r="L42" s="29"/>
      <c r="M42" s="29"/>
    </row>
    <row r="43" spans="1:17" x14ac:dyDescent="0.25">
      <c r="A43" s="39"/>
      <c r="B43" s="40"/>
      <c r="C43" s="41"/>
      <c r="D43" s="40"/>
      <c r="E43" s="42"/>
      <c r="F43" s="42"/>
      <c r="G43" s="43"/>
      <c r="H43" s="43"/>
      <c r="I43" s="39"/>
      <c r="J43" s="44"/>
      <c r="K43" s="29"/>
      <c r="L43" s="29"/>
      <c r="M43" s="29"/>
    </row>
    <row r="44" spans="1:17" x14ac:dyDescent="0.25">
      <c r="A44" s="39"/>
      <c r="B44" s="40"/>
      <c r="C44" s="41"/>
      <c r="D44" s="40"/>
      <c r="E44" s="42"/>
      <c r="F44" s="42"/>
      <c r="G44" s="43"/>
      <c r="H44" s="82"/>
      <c r="I44" s="39"/>
      <c r="J44" s="44"/>
      <c r="K44" s="29"/>
      <c r="L44" s="29"/>
      <c r="M44" s="29"/>
    </row>
    <row r="45" spans="1:17" x14ac:dyDescent="0.25">
      <c r="A45" s="39"/>
      <c r="B45" s="40"/>
      <c r="C45" s="41"/>
      <c r="D45" s="40"/>
      <c r="E45" s="42"/>
      <c r="F45" s="42"/>
      <c r="G45" s="43"/>
      <c r="H45" s="43"/>
      <c r="I45" s="39"/>
      <c r="J45" s="44"/>
      <c r="K45" s="29"/>
      <c r="L45" s="29"/>
      <c r="M45" s="29"/>
    </row>
    <row r="46" spans="1:17" x14ac:dyDescent="0.25">
      <c r="A46" s="39"/>
      <c r="B46" s="40"/>
      <c r="C46" s="41"/>
      <c r="D46" s="40"/>
      <c r="E46" s="42"/>
      <c r="F46" s="42"/>
      <c r="G46" s="43"/>
      <c r="H46" s="43"/>
      <c r="I46" s="39"/>
      <c r="J46" s="44"/>
      <c r="K46" s="29"/>
      <c r="L46" s="29"/>
      <c r="M46" s="29"/>
    </row>
    <row r="47" spans="1:17" x14ac:dyDescent="0.25">
      <c r="A47" s="39"/>
      <c r="B47" s="40"/>
      <c r="C47" s="41"/>
      <c r="D47" s="40"/>
      <c r="E47" s="42"/>
      <c r="F47" s="42"/>
      <c r="G47" s="43"/>
      <c r="H47" s="43"/>
      <c r="I47" s="39"/>
      <c r="J47" s="44"/>
      <c r="K47" s="29"/>
      <c r="L47" s="29"/>
      <c r="M47" s="29"/>
    </row>
    <row r="48" spans="1:17" x14ac:dyDescent="0.25">
      <c r="A48" s="39"/>
      <c r="B48" s="40"/>
      <c r="C48" s="41"/>
      <c r="D48" s="40"/>
      <c r="E48" s="42"/>
      <c r="F48" s="42"/>
      <c r="G48" s="43"/>
      <c r="H48" s="43"/>
      <c r="I48" s="39"/>
      <c r="J48" s="44"/>
      <c r="K48" s="29"/>
      <c r="L48" s="29"/>
      <c r="M48" s="29"/>
    </row>
    <row r="49" spans="1:13" x14ac:dyDescent="0.25">
      <c r="A49" s="39"/>
      <c r="B49" s="40"/>
      <c r="C49" s="41"/>
      <c r="D49" s="40"/>
      <c r="E49" s="42"/>
      <c r="F49" s="42"/>
      <c r="G49" s="43"/>
      <c r="H49" s="43"/>
      <c r="I49" s="39"/>
      <c r="J49" s="44"/>
      <c r="K49" s="29"/>
      <c r="L49" s="29"/>
      <c r="M49" s="29"/>
    </row>
    <row r="50" spans="1:13" x14ac:dyDescent="0.25">
      <c r="A50" s="39"/>
      <c r="B50" s="40"/>
      <c r="C50" s="41"/>
      <c r="D50" s="40"/>
      <c r="E50" s="42"/>
      <c r="F50" s="42"/>
      <c r="G50" s="43"/>
      <c r="H50" s="43"/>
      <c r="I50" s="39"/>
      <c r="J50" s="44"/>
      <c r="K50" s="29"/>
      <c r="L50" s="29"/>
      <c r="M50" s="29"/>
    </row>
  </sheetData>
  <mergeCells count="62">
    <mergeCell ref="E32:F32"/>
    <mergeCell ref="G32:H32"/>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A17:J17"/>
    <mergeCell ref="A20:J20"/>
    <mergeCell ref="A21:A23"/>
    <mergeCell ref="B21:H22"/>
    <mergeCell ref="I21:J21"/>
    <mergeCell ref="I22:J22"/>
    <mergeCell ref="B23:H23"/>
    <mergeCell ref="I23:J23"/>
    <mergeCell ref="A38:J39"/>
    <mergeCell ref="A24:J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6:F36"/>
    <mergeCell ref="E37:F37"/>
    <mergeCell ref="G36:H36"/>
    <mergeCell ref="G37:H37"/>
    <mergeCell ref="E33:F33"/>
    <mergeCell ref="G33:H33"/>
    <mergeCell ref="E34:F34"/>
    <mergeCell ref="G34:H34"/>
    <mergeCell ref="E35:F35"/>
    <mergeCell ref="G35:H35"/>
  </mergeCells>
  <dataValidations count="3">
    <dataValidation allowBlank="1" showInputMessage="1" showErrorMessage="1" errorTitle="Seleccionar un valor de la lista" sqref="E40:E50 E26:E37"/>
    <dataValidation type="list" allowBlank="1" showInputMessage="1" showErrorMessage="1" sqref="J8">
      <formula1>$P$4:$P$6</formula1>
    </dataValidation>
    <dataValidation type="list" allowBlank="1" showInputMessage="1" showErrorMessage="1" sqref="J7">
      <formula1>P2:P1048576</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0"/>
  <sheetViews>
    <sheetView topLeftCell="A16" workbookViewId="0">
      <selection activeCell="C26" sqref="C26:C27"/>
    </sheetView>
  </sheetViews>
  <sheetFormatPr baseColWidth="10" defaultRowHeight="15" x14ac:dyDescent="0.25"/>
  <cols>
    <col min="1" max="1" width="20.5703125" style="2" customWidth="1"/>
    <col min="2" max="5" width="11.42578125" style="2" customWidth="1"/>
    <col min="6" max="6" width="25.140625" style="2" customWidth="1"/>
    <col min="7" max="7" width="20.85546875" style="2" customWidth="1"/>
    <col min="8" max="8" width="27.42578125" style="2" customWidth="1"/>
    <col min="9" max="9" width="21.5703125" style="2" customWidth="1"/>
    <col min="10" max="10" width="45.140625" style="2" customWidth="1"/>
    <col min="11" max="12" width="11.42578125" style="2" hidden="1" customWidth="1"/>
    <col min="13" max="13" width="5" style="2" customWidth="1"/>
    <col min="14" max="14" width="5.42578125" style="2" customWidth="1"/>
    <col min="15" max="15" width="10.28515625" style="2" customWidth="1"/>
    <col min="16" max="16384" width="11.42578125" style="2"/>
  </cols>
  <sheetData>
    <row r="1" spans="1:18" ht="15.75" thickBot="1" x14ac:dyDescent="0.3">
      <c r="A1" s="111"/>
      <c r="B1" s="112"/>
      <c r="C1" s="112"/>
      <c r="D1" s="112"/>
      <c r="E1" s="112"/>
      <c r="F1" s="112"/>
      <c r="G1" s="112"/>
      <c r="H1" s="112"/>
      <c r="I1" s="112"/>
      <c r="J1" s="113"/>
      <c r="K1" s="1" t="s">
        <v>0</v>
      </c>
      <c r="L1" s="1" t="s">
        <v>1</v>
      </c>
      <c r="M1" s="1" t="s">
        <v>2</v>
      </c>
      <c r="P1" s="3" t="s">
        <v>54</v>
      </c>
    </row>
    <row r="2" spans="1:18" ht="24.6" customHeight="1" x14ac:dyDescent="0.25">
      <c r="A2" s="114"/>
      <c r="B2" s="117" t="s">
        <v>3</v>
      </c>
      <c r="C2" s="118"/>
      <c r="D2" s="118"/>
      <c r="E2" s="118"/>
      <c r="F2" s="118"/>
      <c r="G2" s="118"/>
      <c r="H2" s="119"/>
      <c r="I2" s="123" t="s">
        <v>4</v>
      </c>
      <c r="J2" s="124"/>
      <c r="K2" s="1" t="s">
        <v>5</v>
      </c>
      <c r="L2" s="1" t="s">
        <v>6</v>
      </c>
      <c r="M2" s="1" t="s">
        <v>7</v>
      </c>
      <c r="P2" s="3" t="s">
        <v>17</v>
      </c>
    </row>
    <row r="3" spans="1:18" ht="24.6" customHeight="1" x14ac:dyDescent="0.25">
      <c r="A3" s="115"/>
      <c r="B3" s="120"/>
      <c r="C3" s="121"/>
      <c r="D3" s="121"/>
      <c r="E3" s="121"/>
      <c r="F3" s="121"/>
      <c r="G3" s="121"/>
      <c r="H3" s="122"/>
      <c r="I3" s="125" t="s">
        <v>55</v>
      </c>
      <c r="J3" s="126"/>
      <c r="K3" s="1" t="s">
        <v>9</v>
      </c>
      <c r="L3" s="1"/>
      <c r="M3" s="1" t="s">
        <v>10</v>
      </c>
      <c r="P3" s="3" t="s">
        <v>56</v>
      </c>
    </row>
    <row r="4" spans="1:18" ht="24.6" customHeight="1" thickBot="1" x14ac:dyDescent="0.3">
      <c r="A4" s="116"/>
      <c r="B4" s="127" t="s">
        <v>11</v>
      </c>
      <c r="C4" s="128"/>
      <c r="D4" s="128"/>
      <c r="E4" s="128"/>
      <c r="F4" s="128"/>
      <c r="G4" s="128"/>
      <c r="H4" s="129"/>
      <c r="I4" s="130" t="s">
        <v>12</v>
      </c>
      <c r="J4" s="131"/>
      <c r="M4" s="1" t="s">
        <v>13</v>
      </c>
      <c r="P4" s="3" t="s">
        <v>1</v>
      </c>
    </row>
    <row r="5" spans="1:18" ht="13.35" customHeight="1" thickBot="1" x14ac:dyDescent="0.3">
      <c r="A5" s="4"/>
      <c r="B5" s="5"/>
      <c r="C5" s="5"/>
      <c r="D5" s="5"/>
      <c r="E5" s="5"/>
      <c r="F5" s="5"/>
      <c r="G5" s="5"/>
      <c r="H5" s="5"/>
      <c r="I5" s="5"/>
      <c r="J5" s="6"/>
      <c r="M5" s="1"/>
      <c r="P5" s="3" t="s">
        <v>6</v>
      </c>
    </row>
    <row r="6" spans="1:18" ht="27" customHeight="1" thickBot="1" x14ac:dyDescent="0.3">
      <c r="A6" s="132" t="s">
        <v>14</v>
      </c>
      <c r="B6" s="133"/>
      <c r="C6" s="133"/>
      <c r="D6" s="133"/>
      <c r="E6" s="133"/>
      <c r="F6" s="133"/>
      <c r="G6" s="133"/>
      <c r="H6" s="133"/>
      <c r="I6" s="133"/>
      <c r="J6" s="134"/>
    </row>
    <row r="7" spans="1:18" ht="34.35" customHeight="1" x14ac:dyDescent="0.25">
      <c r="A7" s="7" t="s">
        <v>15</v>
      </c>
      <c r="B7" s="135" t="s">
        <v>88</v>
      </c>
      <c r="C7" s="135"/>
      <c r="D7" s="135"/>
      <c r="E7" s="135"/>
      <c r="F7" s="135"/>
      <c r="G7" s="135"/>
      <c r="H7" s="135"/>
      <c r="I7" s="8" t="s">
        <v>16</v>
      </c>
      <c r="J7" s="9" t="s">
        <v>17</v>
      </c>
      <c r="M7" s="1"/>
    </row>
    <row r="8" spans="1:18" ht="47.25" customHeight="1" thickBot="1" x14ac:dyDescent="0.3">
      <c r="A8" s="10" t="s">
        <v>18</v>
      </c>
      <c r="B8" s="212" t="s">
        <v>57</v>
      </c>
      <c r="C8" s="213"/>
      <c r="D8" s="213"/>
      <c r="E8" s="213"/>
      <c r="F8" s="213"/>
      <c r="G8" s="213"/>
      <c r="H8" s="214"/>
      <c r="I8" s="11" t="s">
        <v>20</v>
      </c>
      <c r="J8" s="12" t="s">
        <v>1</v>
      </c>
      <c r="M8" s="1"/>
    </row>
    <row r="9" spans="1:18" ht="15.75" thickBot="1" x14ac:dyDescent="0.3">
      <c r="A9" s="139"/>
      <c r="B9" s="140"/>
      <c r="C9" s="140"/>
      <c r="D9" s="140"/>
      <c r="E9" s="140"/>
      <c r="F9" s="140"/>
      <c r="G9" s="140"/>
      <c r="H9" s="140"/>
      <c r="I9" s="140"/>
      <c r="J9" s="141"/>
    </row>
    <row r="10" spans="1:18" ht="69.95" customHeight="1" x14ac:dyDescent="0.25">
      <c r="A10" s="7" t="s">
        <v>21</v>
      </c>
      <c r="B10" s="142" t="s">
        <v>58</v>
      </c>
      <c r="C10" s="143"/>
      <c r="D10" s="143"/>
      <c r="E10" s="143"/>
      <c r="F10" s="144"/>
      <c r="G10" s="8" t="s">
        <v>22</v>
      </c>
      <c r="H10" s="142" t="s">
        <v>59</v>
      </c>
      <c r="I10" s="143"/>
      <c r="J10" s="145"/>
    </row>
    <row r="11" spans="1:18" ht="110.25" customHeight="1" x14ac:dyDescent="0.25">
      <c r="A11" s="13" t="s">
        <v>24</v>
      </c>
      <c r="B11" s="146" t="s">
        <v>25</v>
      </c>
      <c r="C11" s="147"/>
      <c r="D11" s="147"/>
      <c r="E11" s="147"/>
      <c r="F11" s="148"/>
      <c r="G11" s="14" t="s">
        <v>26</v>
      </c>
      <c r="H11" s="222" t="s">
        <v>60</v>
      </c>
      <c r="I11" s="223"/>
      <c r="J11" s="224"/>
    </row>
    <row r="12" spans="1:18" ht="103.7" customHeight="1" x14ac:dyDescent="0.25">
      <c r="A12" s="13" t="s">
        <v>27</v>
      </c>
      <c r="B12" s="146" t="s">
        <v>61</v>
      </c>
      <c r="C12" s="147"/>
      <c r="D12" s="147"/>
      <c r="E12" s="147"/>
      <c r="F12" s="148"/>
      <c r="G12" s="14" t="s">
        <v>28</v>
      </c>
      <c r="H12" s="146" t="s">
        <v>62</v>
      </c>
      <c r="I12" s="147"/>
      <c r="J12" s="152"/>
    </row>
    <row r="13" spans="1:18" ht="57" customHeight="1" x14ac:dyDescent="0.25">
      <c r="A13" s="13" t="s">
        <v>29</v>
      </c>
      <c r="B13" s="146" t="s">
        <v>63</v>
      </c>
      <c r="C13" s="147"/>
      <c r="D13" s="147"/>
      <c r="E13" s="147"/>
      <c r="F13" s="148"/>
      <c r="G13" s="14" t="s">
        <v>30</v>
      </c>
      <c r="H13" s="208" t="s">
        <v>31</v>
      </c>
      <c r="I13" s="208"/>
      <c r="J13" s="209"/>
    </row>
    <row r="14" spans="1:18" ht="57" customHeight="1" x14ac:dyDescent="0.25">
      <c r="A14" s="13" t="s">
        <v>32</v>
      </c>
      <c r="B14" s="146" t="s">
        <v>64</v>
      </c>
      <c r="C14" s="147"/>
      <c r="D14" s="147"/>
      <c r="E14" s="147"/>
      <c r="F14" s="148"/>
      <c r="G14" s="14" t="s">
        <v>34</v>
      </c>
      <c r="H14" s="208" t="s">
        <v>78</v>
      </c>
      <c r="I14" s="208"/>
      <c r="J14" s="209"/>
    </row>
    <row r="15" spans="1:18" ht="35.25" customHeight="1" x14ac:dyDescent="0.25">
      <c r="A15" s="153" t="s">
        <v>35</v>
      </c>
      <c r="B15" s="220">
        <v>0.72</v>
      </c>
      <c r="C15" s="210"/>
      <c r="D15" s="156" t="s">
        <v>36</v>
      </c>
      <c r="E15" s="156"/>
      <c r="F15" s="221">
        <v>0.75</v>
      </c>
      <c r="G15" s="158" t="s">
        <v>37</v>
      </c>
      <c r="H15" s="15" t="s">
        <v>38</v>
      </c>
      <c r="I15" s="15" t="s">
        <v>39</v>
      </c>
      <c r="J15" s="16" t="s">
        <v>40</v>
      </c>
      <c r="P15" s="17"/>
      <c r="Q15" s="17"/>
      <c r="R15" s="17"/>
    </row>
    <row r="16" spans="1:18" ht="54" customHeight="1" x14ac:dyDescent="0.25">
      <c r="A16" s="153"/>
      <c r="B16" s="211"/>
      <c r="C16" s="211"/>
      <c r="D16" s="156"/>
      <c r="E16" s="156"/>
      <c r="F16" s="208"/>
      <c r="G16" s="159"/>
      <c r="H16" s="18" t="s">
        <v>65</v>
      </c>
      <c r="I16" s="19" t="s">
        <v>66</v>
      </c>
      <c r="J16" s="20" t="s">
        <v>67</v>
      </c>
      <c r="P16" s="17"/>
      <c r="Q16" s="17"/>
      <c r="R16" s="17"/>
    </row>
    <row r="17" spans="1:17" ht="15.75" thickBot="1" x14ac:dyDescent="0.3">
      <c r="A17" s="168"/>
      <c r="B17" s="169"/>
      <c r="C17" s="169"/>
      <c r="D17" s="169"/>
      <c r="E17" s="169"/>
      <c r="F17" s="169"/>
      <c r="G17" s="169"/>
      <c r="H17" s="169"/>
      <c r="I17" s="169"/>
      <c r="J17" s="170"/>
    </row>
    <row r="18" spans="1:17" x14ac:dyDescent="0.25">
      <c r="A18" s="31"/>
      <c r="B18" s="32"/>
      <c r="C18" s="32"/>
      <c r="D18" s="32"/>
      <c r="E18" s="32"/>
      <c r="F18" s="32"/>
      <c r="G18" s="32"/>
      <c r="H18" s="32"/>
      <c r="I18" s="32"/>
      <c r="J18" s="33"/>
    </row>
    <row r="19" spans="1:17" ht="15.75" thickBot="1" x14ac:dyDescent="0.3">
      <c r="A19" s="31"/>
      <c r="B19" s="32"/>
      <c r="C19" s="32"/>
      <c r="D19" s="32"/>
      <c r="E19" s="32"/>
      <c r="F19" s="32"/>
      <c r="G19" s="32"/>
      <c r="H19" s="32"/>
      <c r="I19" s="32"/>
      <c r="J19" s="33"/>
    </row>
    <row r="20" spans="1:17" ht="15.75" thickBot="1" x14ac:dyDescent="0.3">
      <c r="A20" s="171"/>
      <c r="B20" s="172"/>
      <c r="C20" s="172"/>
      <c r="D20" s="172"/>
      <c r="E20" s="172"/>
      <c r="F20" s="172"/>
      <c r="G20" s="172"/>
      <c r="H20" s="172"/>
      <c r="I20" s="172"/>
      <c r="J20" s="173"/>
    </row>
    <row r="21" spans="1:17" x14ac:dyDescent="0.25">
      <c r="A21" s="114"/>
      <c r="B21" s="117" t="s">
        <v>3</v>
      </c>
      <c r="C21" s="118"/>
      <c r="D21" s="118"/>
      <c r="E21" s="118"/>
      <c r="F21" s="118"/>
      <c r="G21" s="118"/>
      <c r="H21" s="119"/>
      <c r="I21" s="123" t="s">
        <v>4</v>
      </c>
      <c r="J21" s="124"/>
      <c r="K21" s="1" t="s">
        <v>5</v>
      </c>
      <c r="L21" s="1" t="s">
        <v>6</v>
      </c>
      <c r="M21" s="1"/>
      <c r="P21" s="3" t="s">
        <v>17</v>
      </c>
    </row>
    <row r="22" spans="1:17" ht="25.5" x14ac:dyDescent="0.25">
      <c r="A22" s="115"/>
      <c r="B22" s="120"/>
      <c r="C22" s="121"/>
      <c r="D22" s="121"/>
      <c r="E22" s="121"/>
      <c r="F22" s="121"/>
      <c r="G22" s="121"/>
      <c r="H22" s="122"/>
      <c r="I22" s="125" t="s">
        <v>44</v>
      </c>
      <c r="J22" s="126"/>
      <c r="K22" s="1" t="s">
        <v>9</v>
      </c>
      <c r="L22" s="1"/>
      <c r="M22" s="1"/>
      <c r="P22" s="3" t="s">
        <v>56</v>
      </c>
    </row>
    <row r="23" spans="1:17" ht="16.5" thickBot="1" x14ac:dyDescent="0.3">
      <c r="A23" s="116"/>
      <c r="B23" s="127" t="s">
        <v>11</v>
      </c>
      <c r="C23" s="128"/>
      <c r="D23" s="128"/>
      <c r="E23" s="128"/>
      <c r="F23" s="128"/>
      <c r="G23" s="128"/>
      <c r="H23" s="129"/>
      <c r="I23" s="130" t="s">
        <v>12</v>
      </c>
      <c r="J23" s="131"/>
      <c r="M23" s="1"/>
      <c r="P23" s="3" t="s">
        <v>1</v>
      </c>
    </row>
    <row r="24" spans="1:17" ht="16.5" thickBot="1" x14ac:dyDescent="0.3">
      <c r="A24" s="197" t="s">
        <v>45</v>
      </c>
      <c r="B24" s="198"/>
      <c r="C24" s="198"/>
      <c r="D24" s="198"/>
      <c r="E24" s="198"/>
      <c r="F24" s="198"/>
      <c r="G24" s="198"/>
      <c r="H24" s="198"/>
      <c r="I24" s="198"/>
      <c r="J24" s="199"/>
    </row>
    <row r="25" spans="1:17" ht="38.25" x14ac:dyDescent="0.25">
      <c r="A25" s="21" t="s">
        <v>46</v>
      </c>
      <c r="B25" s="22" t="s">
        <v>36</v>
      </c>
      <c r="C25" s="22" t="s">
        <v>47</v>
      </c>
      <c r="D25" s="23" t="s">
        <v>48</v>
      </c>
      <c r="E25" s="163" t="s">
        <v>49</v>
      </c>
      <c r="F25" s="164"/>
      <c r="G25" s="163" t="s">
        <v>50</v>
      </c>
      <c r="H25" s="164"/>
      <c r="I25" s="24" t="s">
        <v>51</v>
      </c>
      <c r="J25" s="25" t="s">
        <v>52</v>
      </c>
    </row>
    <row r="26" spans="1:17" ht="161.25" customHeight="1" x14ac:dyDescent="0.25">
      <c r="A26" s="34" t="s">
        <v>120</v>
      </c>
      <c r="B26" s="35">
        <v>0.75</v>
      </c>
      <c r="C26" s="36">
        <v>0.8075</v>
      </c>
      <c r="D26" s="84">
        <f>+C26/B26</f>
        <v>1.0766666666666667</v>
      </c>
      <c r="E26" s="231" t="s">
        <v>178</v>
      </c>
      <c r="F26" s="232"/>
      <c r="G26" s="233" t="s">
        <v>240</v>
      </c>
      <c r="H26" s="233"/>
      <c r="I26" s="37" t="s">
        <v>129</v>
      </c>
      <c r="J26" s="38" t="s">
        <v>168</v>
      </c>
      <c r="K26" s="30" t="s">
        <v>68</v>
      </c>
      <c r="L26" s="86" t="s">
        <v>69</v>
      </c>
      <c r="M26" s="29"/>
      <c r="Q26" s="66"/>
    </row>
    <row r="27" spans="1:17" ht="213.75" customHeight="1" x14ac:dyDescent="0.25">
      <c r="A27" s="34" t="s">
        <v>216</v>
      </c>
      <c r="B27" s="35">
        <v>0.75</v>
      </c>
      <c r="C27" s="36">
        <v>0.69</v>
      </c>
      <c r="D27" s="84">
        <f>+C27/B27</f>
        <v>0.91999999999999993</v>
      </c>
      <c r="E27" s="231" t="s">
        <v>243</v>
      </c>
      <c r="F27" s="232"/>
      <c r="G27" s="233" t="s">
        <v>244</v>
      </c>
      <c r="H27" s="233"/>
      <c r="I27" s="37" t="s">
        <v>129</v>
      </c>
      <c r="J27" s="38" t="s">
        <v>221</v>
      </c>
      <c r="K27" s="29"/>
      <c r="L27" s="29"/>
      <c r="M27" s="29"/>
      <c r="O27" s="2">
        <f>1567/2271</f>
        <v>0.69000440334654334</v>
      </c>
      <c r="Q27" s="66"/>
    </row>
    <row r="28" spans="1:17" ht="70.5" customHeight="1" x14ac:dyDescent="0.25">
      <c r="A28" s="225"/>
      <c r="B28" s="226"/>
      <c r="C28" s="226"/>
      <c r="D28" s="226"/>
      <c r="E28" s="226"/>
      <c r="F28" s="226"/>
      <c r="G28" s="226"/>
      <c r="H28" s="226"/>
      <c r="I28" s="226"/>
      <c r="J28" s="227"/>
      <c r="K28" s="29"/>
      <c r="L28" s="29"/>
      <c r="M28" s="29"/>
    </row>
    <row r="29" spans="1:17" ht="252" customHeight="1" x14ac:dyDescent="0.25">
      <c r="A29" s="228"/>
      <c r="B29" s="229"/>
      <c r="C29" s="229"/>
      <c r="D29" s="229"/>
      <c r="E29" s="229"/>
      <c r="F29" s="229"/>
      <c r="G29" s="229"/>
      <c r="H29" s="229"/>
      <c r="I29" s="229"/>
      <c r="J29" s="230"/>
      <c r="K29" s="29"/>
      <c r="L29" s="29"/>
      <c r="M29" s="29"/>
    </row>
    <row r="30" spans="1:17" x14ac:dyDescent="0.25">
      <c r="A30" s="39"/>
      <c r="B30" s="40"/>
      <c r="C30" s="41"/>
      <c r="D30" s="40"/>
      <c r="E30" s="42"/>
      <c r="F30" s="42"/>
      <c r="G30" s="43"/>
      <c r="H30" s="43"/>
      <c r="I30" s="39"/>
      <c r="J30" s="44"/>
      <c r="K30" s="29"/>
      <c r="L30" s="29"/>
      <c r="M30" s="29"/>
    </row>
    <row r="31" spans="1:17" x14ac:dyDescent="0.25">
      <c r="A31" s="39"/>
      <c r="B31" s="40"/>
      <c r="C31" s="41"/>
      <c r="D31" s="40"/>
      <c r="E31" s="42"/>
      <c r="F31" s="42"/>
      <c r="G31" s="43"/>
      <c r="H31" s="43"/>
      <c r="I31" s="39"/>
      <c r="J31" s="44"/>
      <c r="K31" s="29"/>
      <c r="L31" s="29"/>
      <c r="M31" s="29"/>
    </row>
    <row r="32" spans="1:17" x14ac:dyDescent="0.25">
      <c r="A32" s="39"/>
      <c r="B32" s="40"/>
      <c r="C32" s="41"/>
      <c r="D32" s="40"/>
      <c r="E32" s="42"/>
      <c r="F32" s="42"/>
      <c r="G32" s="43"/>
      <c r="H32" s="43"/>
      <c r="I32" s="39"/>
      <c r="J32" s="44"/>
      <c r="K32" s="29"/>
      <c r="L32" s="29"/>
      <c r="M32" s="29"/>
    </row>
    <row r="33" spans="1:13" x14ac:dyDescent="0.25">
      <c r="A33" s="39"/>
      <c r="B33" s="40"/>
      <c r="C33" s="41"/>
      <c r="D33" s="40"/>
      <c r="E33" s="42"/>
      <c r="F33" s="42"/>
      <c r="G33" s="43"/>
      <c r="H33" s="43"/>
      <c r="I33" s="39"/>
      <c r="J33" s="44"/>
      <c r="K33" s="29"/>
      <c r="L33" s="29"/>
      <c r="M33" s="29"/>
    </row>
    <row r="34" spans="1:13" x14ac:dyDescent="0.25">
      <c r="A34" s="39"/>
      <c r="B34" s="40"/>
      <c r="C34" s="41"/>
      <c r="D34" s="40"/>
      <c r="E34" s="42"/>
      <c r="F34" s="42"/>
      <c r="G34" s="43"/>
      <c r="H34" s="82"/>
      <c r="I34" s="39"/>
      <c r="J34" s="44"/>
      <c r="K34" s="29"/>
      <c r="L34" s="29"/>
      <c r="M34" s="29"/>
    </row>
    <row r="35" spans="1:13" x14ac:dyDescent="0.25">
      <c r="A35" s="39"/>
      <c r="B35" s="40"/>
      <c r="C35" s="41"/>
      <c r="D35" s="40"/>
      <c r="E35" s="42"/>
      <c r="F35" s="42"/>
      <c r="G35" s="43"/>
      <c r="H35" s="43"/>
      <c r="I35" s="39"/>
      <c r="J35" s="44"/>
      <c r="K35" s="29"/>
      <c r="L35" s="29"/>
      <c r="M35" s="29"/>
    </row>
    <row r="36" spans="1:13" x14ac:dyDescent="0.25">
      <c r="A36" s="39"/>
      <c r="B36" s="40"/>
      <c r="C36" s="41"/>
      <c r="D36" s="40"/>
      <c r="E36" s="42"/>
      <c r="F36" s="42"/>
      <c r="G36" s="43"/>
      <c r="H36" s="43"/>
      <c r="I36" s="39"/>
      <c r="J36" s="44"/>
      <c r="K36" s="29"/>
      <c r="L36" s="29"/>
      <c r="M36" s="29"/>
    </row>
    <row r="37" spans="1:13" x14ac:dyDescent="0.25">
      <c r="A37" s="39"/>
      <c r="B37" s="40"/>
      <c r="C37" s="41"/>
      <c r="D37" s="40"/>
      <c r="E37" s="42"/>
      <c r="F37" s="42"/>
      <c r="G37" s="43"/>
      <c r="H37" s="43"/>
      <c r="I37" s="39"/>
      <c r="J37" s="44"/>
      <c r="K37" s="29"/>
      <c r="L37" s="29"/>
      <c r="M37" s="29"/>
    </row>
    <row r="38" spans="1:13" x14ac:dyDescent="0.25">
      <c r="A38" s="39"/>
      <c r="B38" s="40"/>
      <c r="C38" s="41"/>
      <c r="D38" s="40"/>
      <c r="E38" s="42"/>
      <c r="F38" s="42"/>
      <c r="G38" s="43"/>
      <c r="H38" s="43"/>
      <c r="I38" s="39"/>
      <c r="J38" s="44"/>
      <c r="K38" s="29"/>
      <c r="L38" s="29"/>
      <c r="M38" s="29"/>
    </row>
    <row r="39" spans="1:13" x14ac:dyDescent="0.25">
      <c r="A39" s="39"/>
      <c r="B39" s="40"/>
      <c r="C39" s="41"/>
      <c r="D39" s="40"/>
      <c r="E39" s="42"/>
      <c r="F39" s="42"/>
      <c r="G39" s="43"/>
      <c r="H39" s="43"/>
      <c r="I39" s="39"/>
      <c r="J39" s="44"/>
      <c r="K39" s="29"/>
      <c r="L39" s="29"/>
      <c r="M39" s="29"/>
    </row>
    <row r="40" spans="1:13" x14ac:dyDescent="0.25">
      <c r="A40" s="39"/>
      <c r="B40" s="40"/>
      <c r="C40" s="41"/>
      <c r="D40" s="40"/>
      <c r="E40" s="42"/>
      <c r="F40" s="42"/>
      <c r="G40" s="43"/>
      <c r="H40" s="43"/>
      <c r="I40" s="39"/>
      <c r="J40" s="44"/>
      <c r="K40" s="29"/>
      <c r="L40" s="29"/>
      <c r="M40" s="29"/>
    </row>
  </sheetData>
  <mergeCells count="42">
    <mergeCell ref="A1:J1"/>
    <mergeCell ref="A2:A4"/>
    <mergeCell ref="B2:H3"/>
    <mergeCell ref="I2:J2"/>
    <mergeCell ref="I3:J3"/>
    <mergeCell ref="B4:H4"/>
    <mergeCell ref="I4:J4"/>
    <mergeCell ref="A6:J6"/>
    <mergeCell ref="B7:H7"/>
    <mergeCell ref="B8:H8"/>
    <mergeCell ref="A9:J9"/>
    <mergeCell ref="B10:F10"/>
    <mergeCell ref="H10:J10"/>
    <mergeCell ref="B11:F11"/>
    <mergeCell ref="H11:J11"/>
    <mergeCell ref="B12:F12"/>
    <mergeCell ref="H12:J12"/>
    <mergeCell ref="B13:F13"/>
    <mergeCell ref="H13:J13"/>
    <mergeCell ref="B14:F14"/>
    <mergeCell ref="H14:J14"/>
    <mergeCell ref="A15:A16"/>
    <mergeCell ref="B15:C16"/>
    <mergeCell ref="D15:E16"/>
    <mergeCell ref="F15:F16"/>
    <mergeCell ref="G15:G16"/>
    <mergeCell ref="A17:J17"/>
    <mergeCell ref="A20:J20"/>
    <mergeCell ref="A21:A23"/>
    <mergeCell ref="B21:H22"/>
    <mergeCell ref="I21:J21"/>
    <mergeCell ref="I22:J22"/>
    <mergeCell ref="B23:H23"/>
    <mergeCell ref="I23:J23"/>
    <mergeCell ref="A28:J29"/>
    <mergeCell ref="A24:J24"/>
    <mergeCell ref="E25:F25"/>
    <mergeCell ref="G25:H25"/>
    <mergeCell ref="E26:F26"/>
    <mergeCell ref="G26:H26"/>
    <mergeCell ref="E27:F27"/>
    <mergeCell ref="G27:H27"/>
  </mergeCells>
  <dataValidations count="3">
    <dataValidation type="list" allowBlank="1" showInputMessage="1" showErrorMessage="1" sqref="J8">
      <formula1>$P$4:$P$6</formula1>
    </dataValidation>
    <dataValidation allowBlank="1" showInputMessage="1" showErrorMessage="1" errorTitle="Seleccionar un valor de la lista" sqref="E30:E40 E26:E27"/>
    <dataValidation type="list" allowBlank="1" showInputMessage="1" showErrorMessage="1" sqref="J7">
      <formula1>P2:P1048576</formula1>
    </dataValidation>
  </dataValidations>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6"/>
  <sheetViews>
    <sheetView topLeftCell="A34" workbookViewId="0">
      <selection activeCell="E34" sqref="E34:F34"/>
    </sheetView>
  </sheetViews>
  <sheetFormatPr baseColWidth="10" defaultRowHeight="15" x14ac:dyDescent="0.25"/>
  <cols>
    <col min="1" max="1" width="17.42578125" style="2" customWidth="1"/>
    <col min="2" max="2" width="8.28515625" style="2" customWidth="1"/>
    <col min="3" max="3" width="11.42578125" style="2" customWidth="1"/>
    <col min="4" max="4" width="8.42578125" style="2" customWidth="1"/>
    <col min="5" max="5" width="11.42578125" style="2" customWidth="1"/>
    <col min="6" max="6" width="18.5703125" style="2" customWidth="1"/>
    <col min="7" max="7" width="20.85546875" style="2" customWidth="1"/>
    <col min="8" max="8" width="50.140625" style="2" customWidth="1"/>
    <col min="9" max="9" width="17.7109375" style="2" customWidth="1"/>
    <col min="10" max="10" width="16.85546875" style="2" customWidth="1"/>
    <col min="11" max="13" width="11.42578125" style="2" hidden="1" customWidth="1"/>
    <col min="14" max="14" width="16.140625" style="2" customWidth="1"/>
    <col min="15" max="15" width="14.42578125" style="2" customWidth="1"/>
    <col min="16" max="16" width="13.7109375" style="2" customWidth="1"/>
    <col min="17" max="17" width="12" style="2" customWidth="1"/>
    <col min="18" max="18" width="11.7109375" style="2" customWidth="1"/>
    <col min="19" max="19" width="11.42578125" style="2"/>
    <col min="20" max="20" width="11.85546875" style="2" customWidth="1"/>
    <col min="21" max="16384" width="11.42578125" style="2"/>
  </cols>
  <sheetData>
    <row r="1" spans="1:19" ht="15.75" thickBot="1" x14ac:dyDescent="0.3">
      <c r="A1" s="111" t="s">
        <v>75</v>
      </c>
      <c r="B1" s="112"/>
      <c r="C1" s="112"/>
      <c r="D1" s="112"/>
      <c r="E1" s="112"/>
      <c r="F1" s="112"/>
      <c r="G1" s="112"/>
      <c r="H1" s="112"/>
      <c r="I1" s="112"/>
      <c r="J1" s="113"/>
      <c r="K1" s="1" t="s">
        <v>0</v>
      </c>
      <c r="L1" s="1" t="s">
        <v>1</v>
      </c>
      <c r="M1" s="1" t="s">
        <v>2</v>
      </c>
      <c r="P1" s="3"/>
    </row>
    <row r="2" spans="1:19" ht="28.5" x14ac:dyDescent="0.25">
      <c r="A2" s="114"/>
      <c r="B2" s="117" t="s">
        <v>3</v>
      </c>
      <c r="C2" s="118"/>
      <c r="D2" s="118"/>
      <c r="E2" s="118"/>
      <c r="F2" s="118"/>
      <c r="G2" s="118"/>
      <c r="H2" s="119"/>
      <c r="I2" s="123" t="s">
        <v>4</v>
      </c>
      <c r="J2" s="124"/>
      <c r="K2" s="1" t="s">
        <v>5</v>
      </c>
      <c r="L2" s="1" t="s">
        <v>6</v>
      </c>
      <c r="M2" s="1" t="s">
        <v>7</v>
      </c>
      <c r="P2" s="3"/>
    </row>
    <row r="3" spans="1:19" ht="28.5" x14ac:dyDescent="0.25">
      <c r="A3" s="115"/>
      <c r="B3" s="120"/>
      <c r="C3" s="121"/>
      <c r="D3" s="121"/>
      <c r="E3" s="121"/>
      <c r="F3" s="121"/>
      <c r="G3" s="121"/>
      <c r="H3" s="122"/>
      <c r="I3" s="125" t="s">
        <v>55</v>
      </c>
      <c r="J3" s="126"/>
      <c r="K3" s="1" t="s">
        <v>9</v>
      </c>
      <c r="L3" s="1"/>
      <c r="M3" s="1" t="s">
        <v>10</v>
      </c>
      <c r="P3" s="3"/>
    </row>
    <row r="4" spans="1:19" ht="16.5" thickBot="1" x14ac:dyDescent="0.3">
      <c r="A4" s="116"/>
      <c r="B4" s="127" t="s">
        <v>11</v>
      </c>
      <c r="C4" s="128"/>
      <c r="D4" s="128"/>
      <c r="E4" s="128"/>
      <c r="F4" s="128"/>
      <c r="G4" s="128"/>
      <c r="H4" s="129"/>
      <c r="I4" s="130" t="s">
        <v>12</v>
      </c>
      <c r="J4" s="131"/>
      <c r="M4" s="1" t="s">
        <v>13</v>
      </c>
      <c r="P4" s="3"/>
    </row>
    <row r="5" spans="1:19" ht="16.5" thickBot="1" x14ac:dyDescent="0.3">
      <c r="A5" s="132" t="s">
        <v>14</v>
      </c>
      <c r="B5" s="133"/>
      <c r="C5" s="133"/>
      <c r="D5" s="133"/>
      <c r="E5" s="133"/>
      <c r="F5" s="133"/>
      <c r="G5" s="133"/>
      <c r="H5" s="133"/>
      <c r="I5" s="133"/>
      <c r="J5" s="134"/>
    </row>
    <row r="6" spans="1:19" ht="31.5" x14ac:dyDescent="0.25">
      <c r="A6" s="7" t="s">
        <v>15</v>
      </c>
      <c r="B6" s="135" t="s">
        <v>88</v>
      </c>
      <c r="C6" s="135"/>
      <c r="D6" s="135"/>
      <c r="E6" s="135"/>
      <c r="F6" s="135"/>
      <c r="G6" s="135"/>
      <c r="H6" s="135"/>
      <c r="I6" s="8" t="s">
        <v>16</v>
      </c>
      <c r="J6" s="28" t="s">
        <v>17</v>
      </c>
      <c r="M6" s="1"/>
    </row>
    <row r="7" spans="1:19" ht="32.25" thickBot="1" x14ac:dyDescent="0.3">
      <c r="A7" s="10" t="s">
        <v>18</v>
      </c>
      <c r="B7" s="136" t="s">
        <v>130</v>
      </c>
      <c r="C7" s="137"/>
      <c r="D7" s="137"/>
      <c r="E7" s="137"/>
      <c r="F7" s="137"/>
      <c r="G7" s="137"/>
      <c r="H7" s="138"/>
      <c r="I7" s="11" t="s">
        <v>20</v>
      </c>
      <c r="J7" s="12" t="s">
        <v>1</v>
      </c>
      <c r="M7" s="1"/>
    </row>
    <row r="8" spans="1:19" ht="15.75" thickBot="1" x14ac:dyDescent="0.3">
      <c r="A8" s="139"/>
      <c r="B8" s="140"/>
      <c r="C8" s="140"/>
      <c r="D8" s="140"/>
      <c r="E8" s="140"/>
      <c r="F8" s="140"/>
      <c r="G8" s="140"/>
      <c r="H8" s="140"/>
      <c r="I8" s="140"/>
      <c r="J8" s="141"/>
    </row>
    <row r="9" spans="1:19" ht="31.5" x14ac:dyDescent="0.25">
      <c r="A9" s="7" t="s">
        <v>21</v>
      </c>
      <c r="B9" s="142" t="s">
        <v>90</v>
      </c>
      <c r="C9" s="143"/>
      <c r="D9" s="143"/>
      <c r="E9" s="143"/>
      <c r="F9" s="144"/>
      <c r="G9" s="8" t="s">
        <v>22</v>
      </c>
      <c r="H9" s="142" t="s">
        <v>96</v>
      </c>
      <c r="I9" s="143"/>
      <c r="J9" s="145"/>
    </row>
    <row r="10" spans="1:19" ht="52.5" customHeight="1" x14ac:dyDescent="0.25">
      <c r="A10" s="13" t="s">
        <v>24</v>
      </c>
      <c r="B10" s="146" t="s">
        <v>25</v>
      </c>
      <c r="C10" s="147"/>
      <c r="D10" s="147"/>
      <c r="E10" s="147"/>
      <c r="F10" s="148"/>
      <c r="G10" s="14" t="s">
        <v>26</v>
      </c>
      <c r="H10" s="149" t="s">
        <v>93</v>
      </c>
      <c r="I10" s="150"/>
      <c r="J10" s="151"/>
    </row>
    <row r="11" spans="1:19" ht="74.25" customHeight="1" x14ac:dyDescent="0.25">
      <c r="A11" s="13" t="s">
        <v>27</v>
      </c>
      <c r="B11" s="146" t="s">
        <v>91</v>
      </c>
      <c r="C11" s="147"/>
      <c r="D11" s="147"/>
      <c r="E11" s="147"/>
      <c r="F11" s="148"/>
      <c r="G11" s="49" t="s">
        <v>28</v>
      </c>
      <c r="H11" s="146" t="s">
        <v>76</v>
      </c>
      <c r="I11" s="147"/>
      <c r="J11" s="152"/>
    </row>
    <row r="12" spans="1:19" ht="47.25" x14ac:dyDescent="0.25">
      <c r="A12" s="13" t="s">
        <v>29</v>
      </c>
      <c r="B12" s="146" t="s">
        <v>92</v>
      </c>
      <c r="C12" s="147"/>
      <c r="D12" s="147"/>
      <c r="E12" s="147"/>
      <c r="F12" s="148"/>
      <c r="G12" s="49" t="s">
        <v>30</v>
      </c>
      <c r="H12" s="146" t="s">
        <v>89</v>
      </c>
      <c r="I12" s="147"/>
      <c r="J12" s="152"/>
    </row>
    <row r="13" spans="1:19" ht="47.25" x14ac:dyDescent="0.25">
      <c r="A13" s="13" t="s">
        <v>32</v>
      </c>
      <c r="B13" s="146" t="s">
        <v>84</v>
      </c>
      <c r="C13" s="147"/>
      <c r="D13" s="147"/>
      <c r="E13" s="147"/>
      <c r="F13" s="148"/>
      <c r="G13" s="49" t="s">
        <v>34</v>
      </c>
      <c r="H13" s="146" t="s">
        <v>78</v>
      </c>
      <c r="I13" s="147"/>
      <c r="J13" s="152"/>
    </row>
    <row r="14" spans="1:19" ht="17.25" customHeight="1" x14ac:dyDescent="0.25">
      <c r="A14" s="153" t="s">
        <v>35</v>
      </c>
      <c r="B14" s="154">
        <v>70</v>
      </c>
      <c r="C14" s="154"/>
      <c r="D14" s="156" t="s">
        <v>36</v>
      </c>
      <c r="E14" s="156"/>
      <c r="F14" s="157">
        <v>85</v>
      </c>
      <c r="G14" s="158" t="s">
        <v>37</v>
      </c>
      <c r="H14" s="15" t="s">
        <v>38</v>
      </c>
      <c r="I14" s="15" t="s">
        <v>39</v>
      </c>
      <c r="J14" s="16" t="s">
        <v>40</v>
      </c>
      <c r="P14" s="17"/>
      <c r="Q14" s="17"/>
      <c r="R14" s="17"/>
      <c r="S14" s="17"/>
    </row>
    <row r="15" spans="1:19" ht="18.75" customHeight="1" x14ac:dyDescent="0.25">
      <c r="A15" s="153"/>
      <c r="B15" s="155"/>
      <c r="C15" s="155"/>
      <c r="D15" s="156"/>
      <c r="E15" s="156"/>
      <c r="F15" s="157"/>
      <c r="G15" s="159"/>
      <c r="H15" s="50" t="s">
        <v>86</v>
      </c>
      <c r="I15" s="51" t="s">
        <v>87</v>
      </c>
      <c r="J15" s="52" t="s">
        <v>80</v>
      </c>
      <c r="P15" s="17"/>
      <c r="Q15" s="17"/>
      <c r="R15" s="17"/>
    </row>
    <row r="16" spans="1:19" ht="15.75" thickBot="1" x14ac:dyDescent="0.3">
      <c r="A16" s="168"/>
      <c r="B16" s="169"/>
      <c r="C16" s="169"/>
      <c r="D16" s="169"/>
      <c r="E16" s="169"/>
      <c r="F16" s="169"/>
      <c r="G16" s="169"/>
      <c r="H16" s="169"/>
      <c r="I16" s="169"/>
      <c r="J16" s="170"/>
    </row>
    <row r="17" spans="1:20" ht="7.5" customHeight="1" thickBot="1" x14ac:dyDescent="0.3">
      <c r="A17" s="171"/>
      <c r="B17" s="172"/>
      <c r="C17" s="172"/>
      <c r="D17" s="172"/>
      <c r="E17" s="172"/>
      <c r="F17" s="172"/>
      <c r="G17" s="172"/>
      <c r="H17" s="172"/>
      <c r="I17" s="172"/>
      <c r="J17" s="173"/>
    </row>
    <row r="18" spans="1:20" ht="24.6" customHeight="1" x14ac:dyDescent="0.25">
      <c r="A18" s="114"/>
      <c r="B18" s="117" t="s">
        <v>3</v>
      </c>
      <c r="C18" s="118"/>
      <c r="D18" s="118"/>
      <c r="E18" s="118"/>
      <c r="F18" s="118"/>
      <c r="G18" s="118"/>
      <c r="H18" s="119"/>
      <c r="I18" s="123" t="s">
        <v>4</v>
      </c>
      <c r="J18" s="124"/>
      <c r="K18" s="1" t="s">
        <v>5</v>
      </c>
      <c r="L18" s="1" t="s">
        <v>6</v>
      </c>
      <c r="M18" s="1" t="s">
        <v>7</v>
      </c>
    </row>
    <row r="19" spans="1:20" ht="24.6" customHeight="1" x14ac:dyDescent="0.25">
      <c r="A19" s="115"/>
      <c r="B19" s="120"/>
      <c r="C19" s="121"/>
      <c r="D19" s="121"/>
      <c r="E19" s="121"/>
      <c r="F19" s="121"/>
      <c r="G19" s="121"/>
      <c r="H19" s="122"/>
      <c r="I19" s="125" t="s">
        <v>44</v>
      </c>
      <c r="J19" s="126"/>
      <c r="K19" s="1" t="s">
        <v>9</v>
      </c>
      <c r="L19" s="1"/>
      <c r="M19" s="1" t="s">
        <v>10</v>
      </c>
    </row>
    <row r="20" spans="1:20" ht="24.6" customHeight="1" thickBot="1" x14ac:dyDescent="0.3">
      <c r="A20" s="116"/>
      <c r="B20" s="127" t="s">
        <v>11</v>
      </c>
      <c r="C20" s="128"/>
      <c r="D20" s="128"/>
      <c r="E20" s="128"/>
      <c r="F20" s="128"/>
      <c r="G20" s="128"/>
      <c r="H20" s="129"/>
      <c r="I20" s="130" t="s">
        <v>12</v>
      </c>
      <c r="J20" s="131"/>
      <c r="M20" s="1" t="s">
        <v>13</v>
      </c>
      <c r="O20" s="17"/>
      <c r="P20" s="17"/>
      <c r="Q20" s="17"/>
      <c r="R20" s="17"/>
      <c r="S20" s="17"/>
      <c r="T20" s="17"/>
    </row>
    <row r="21" spans="1:20" ht="24.95" customHeight="1" thickBot="1" x14ac:dyDescent="0.3">
      <c r="A21" s="160" t="s">
        <v>45</v>
      </c>
      <c r="B21" s="161"/>
      <c r="C21" s="161"/>
      <c r="D21" s="161"/>
      <c r="E21" s="161"/>
      <c r="F21" s="161"/>
      <c r="G21" s="161"/>
      <c r="H21" s="161"/>
      <c r="I21" s="161"/>
      <c r="J21" s="162"/>
      <c r="N21" s="17"/>
    </row>
    <row r="22" spans="1:20" ht="54" customHeight="1" x14ac:dyDescent="0.25">
      <c r="A22" s="21" t="s">
        <v>46</v>
      </c>
      <c r="B22" s="22" t="s">
        <v>36</v>
      </c>
      <c r="C22" s="22" t="s">
        <v>47</v>
      </c>
      <c r="D22" s="23" t="s">
        <v>48</v>
      </c>
      <c r="E22" s="163" t="s">
        <v>49</v>
      </c>
      <c r="F22" s="164"/>
      <c r="G22" s="163" t="s">
        <v>50</v>
      </c>
      <c r="H22" s="164"/>
      <c r="I22" s="24" t="s">
        <v>51</v>
      </c>
      <c r="J22" s="25" t="s">
        <v>52</v>
      </c>
      <c r="N22" s="29"/>
      <c r="R22" s="53"/>
    </row>
    <row r="23" spans="1:20" ht="240" customHeight="1" x14ac:dyDescent="0.25">
      <c r="A23" s="60" t="s">
        <v>102</v>
      </c>
      <c r="B23" s="61">
        <v>0.85</v>
      </c>
      <c r="C23" s="80">
        <v>0.89280000000000004</v>
      </c>
      <c r="D23" s="83">
        <f t="shared" ref="D23:D32" si="0">+C23/B23</f>
        <v>1.0503529411764707</v>
      </c>
      <c r="E23" s="165" t="s">
        <v>254</v>
      </c>
      <c r="F23" s="166"/>
      <c r="G23" s="167" t="s">
        <v>270</v>
      </c>
      <c r="H23" s="167"/>
      <c r="I23" s="85" t="s">
        <v>85</v>
      </c>
      <c r="J23" s="81" t="s">
        <v>158</v>
      </c>
      <c r="N23" s="29"/>
    </row>
    <row r="24" spans="1:20" ht="229.5" customHeight="1" x14ac:dyDescent="0.25">
      <c r="A24" s="60" t="s">
        <v>103</v>
      </c>
      <c r="B24" s="61">
        <v>0.85</v>
      </c>
      <c r="C24" s="80">
        <v>0.71789999999999998</v>
      </c>
      <c r="D24" s="83">
        <f t="shared" si="0"/>
        <v>0.84458823529411764</v>
      </c>
      <c r="E24" s="165" t="s">
        <v>255</v>
      </c>
      <c r="F24" s="166"/>
      <c r="G24" s="167" t="s">
        <v>271</v>
      </c>
      <c r="H24" s="167"/>
      <c r="I24" s="85" t="s">
        <v>85</v>
      </c>
      <c r="J24" s="81" t="s">
        <v>159</v>
      </c>
      <c r="P24" s="53"/>
      <c r="S24" s="53"/>
    </row>
    <row r="25" spans="1:20" ht="229.5" customHeight="1" x14ac:dyDescent="0.25">
      <c r="A25" s="60" t="s">
        <v>104</v>
      </c>
      <c r="B25" s="61">
        <v>0.85</v>
      </c>
      <c r="C25" s="80">
        <v>0.66659999999999997</v>
      </c>
      <c r="D25" s="83">
        <f t="shared" si="0"/>
        <v>0.78423529411764703</v>
      </c>
      <c r="E25" s="165" t="s">
        <v>256</v>
      </c>
      <c r="F25" s="166"/>
      <c r="G25" s="167" t="s">
        <v>272</v>
      </c>
      <c r="H25" s="167"/>
      <c r="I25" s="85" t="s">
        <v>85</v>
      </c>
      <c r="J25" s="81" t="s">
        <v>161</v>
      </c>
      <c r="P25" s="53"/>
      <c r="S25" s="53"/>
    </row>
    <row r="26" spans="1:20" ht="229.5" customHeight="1" x14ac:dyDescent="0.25">
      <c r="A26" s="60" t="s">
        <v>106</v>
      </c>
      <c r="B26" s="61">
        <v>0.85</v>
      </c>
      <c r="C26" s="80">
        <v>0.81530000000000002</v>
      </c>
      <c r="D26" s="83">
        <f t="shared" si="0"/>
        <v>0.9591764705882353</v>
      </c>
      <c r="E26" s="165" t="s">
        <v>257</v>
      </c>
      <c r="F26" s="166"/>
      <c r="G26" s="167" t="s">
        <v>273</v>
      </c>
      <c r="H26" s="167"/>
      <c r="I26" s="85" t="s">
        <v>85</v>
      </c>
      <c r="J26" s="81" t="s">
        <v>162</v>
      </c>
      <c r="P26" s="53"/>
      <c r="S26" s="53"/>
    </row>
    <row r="27" spans="1:20" ht="229.5" customHeight="1" x14ac:dyDescent="0.25">
      <c r="A27" s="60" t="s">
        <v>107</v>
      </c>
      <c r="B27" s="61">
        <v>0.85</v>
      </c>
      <c r="C27" s="80">
        <v>0.82809999999999995</v>
      </c>
      <c r="D27" s="83">
        <f t="shared" si="0"/>
        <v>0.97423529411764698</v>
      </c>
      <c r="E27" s="165" t="s">
        <v>258</v>
      </c>
      <c r="F27" s="166"/>
      <c r="G27" s="167" t="s">
        <v>274</v>
      </c>
      <c r="H27" s="167"/>
      <c r="I27" s="85" t="s">
        <v>85</v>
      </c>
      <c r="J27" s="81" t="s">
        <v>165</v>
      </c>
      <c r="P27" s="53"/>
      <c r="S27" s="53"/>
    </row>
    <row r="28" spans="1:20" ht="229.5" customHeight="1" x14ac:dyDescent="0.25">
      <c r="A28" s="60" t="s">
        <v>108</v>
      </c>
      <c r="B28" s="61">
        <v>0.85</v>
      </c>
      <c r="C28" s="80">
        <v>0.97499999999999998</v>
      </c>
      <c r="D28" s="83">
        <f t="shared" si="0"/>
        <v>1.1470588235294117</v>
      </c>
      <c r="E28" s="165" t="s">
        <v>259</v>
      </c>
      <c r="F28" s="166"/>
      <c r="G28" s="167" t="s">
        <v>275</v>
      </c>
      <c r="H28" s="167"/>
      <c r="I28" s="85" t="s">
        <v>85</v>
      </c>
      <c r="J28" s="81" t="s">
        <v>166</v>
      </c>
      <c r="P28" s="53"/>
      <c r="S28" s="53"/>
    </row>
    <row r="29" spans="1:20" ht="229.5" customHeight="1" x14ac:dyDescent="0.25">
      <c r="A29" s="60" t="s">
        <v>109</v>
      </c>
      <c r="B29" s="61">
        <v>0.85</v>
      </c>
      <c r="C29" s="80">
        <v>0.77610000000000001</v>
      </c>
      <c r="D29" s="83">
        <f t="shared" ref="D29" si="1">+C29/B29</f>
        <v>0.91305882352941181</v>
      </c>
      <c r="E29" s="165" t="s">
        <v>260</v>
      </c>
      <c r="F29" s="166"/>
      <c r="G29" s="167" t="s">
        <v>276</v>
      </c>
      <c r="H29" s="167"/>
      <c r="I29" s="85" t="s">
        <v>85</v>
      </c>
      <c r="J29" s="81" t="s">
        <v>179</v>
      </c>
      <c r="P29" s="53"/>
      <c r="S29" s="53"/>
    </row>
    <row r="30" spans="1:20" ht="229.5" customHeight="1" x14ac:dyDescent="0.25">
      <c r="A30" s="60" t="s">
        <v>183</v>
      </c>
      <c r="B30" s="61">
        <v>0.85</v>
      </c>
      <c r="C30" s="80">
        <v>1</v>
      </c>
      <c r="D30" s="83">
        <f t="shared" ref="D30:D31" si="2">+C30/B30</f>
        <v>1.1764705882352942</v>
      </c>
      <c r="E30" s="165" t="s">
        <v>265</v>
      </c>
      <c r="F30" s="166"/>
      <c r="G30" s="167" t="s">
        <v>277</v>
      </c>
      <c r="H30" s="167"/>
      <c r="I30" s="85" t="s">
        <v>85</v>
      </c>
      <c r="J30" s="81" t="s">
        <v>261</v>
      </c>
      <c r="P30" s="53"/>
      <c r="S30" s="53"/>
    </row>
    <row r="31" spans="1:20" ht="229.5" customHeight="1" x14ac:dyDescent="0.25">
      <c r="A31" s="60" t="s">
        <v>184</v>
      </c>
      <c r="B31" s="61">
        <v>0.85</v>
      </c>
      <c r="C31" s="80">
        <v>1</v>
      </c>
      <c r="D31" s="83">
        <f t="shared" si="2"/>
        <v>1.1764705882352942</v>
      </c>
      <c r="E31" s="165" t="s">
        <v>266</v>
      </c>
      <c r="F31" s="166"/>
      <c r="G31" s="167" t="s">
        <v>278</v>
      </c>
      <c r="H31" s="167"/>
      <c r="I31" s="85" t="s">
        <v>85</v>
      </c>
      <c r="J31" s="81" t="s">
        <v>262</v>
      </c>
      <c r="P31" s="53"/>
      <c r="S31" s="53"/>
    </row>
    <row r="32" spans="1:20" ht="229.5" customHeight="1" x14ac:dyDescent="0.25">
      <c r="A32" s="60" t="s">
        <v>224</v>
      </c>
      <c r="B32" s="61">
        <v>0.85</v>
      </c>
      <c r="C32" s="80">
        <v>1</v>
      </c>
      <c r="D32" s="83">
        <f t="shared" si="0"/>
        <v>1.1764705882352942</v>
      </c>
      <c r="E32" s="165" t="s">
        <v>267</v>
      </c>
      <c r="F32" s="166"/>
      <c r="G32" s="167" t="s">
        <v>279</v>
      </c>
      <c r="H32" s="167"/>
      <c r="I32" s="85" t="s">
        <v>85</v>
      </c>
      <c r="J32" s="81" t="s">
        <v>263</v>
      </c>
      <c r="P32" s="53"/>
      <c r="S32" s="53"/>
    </row>
    <row r="33" spans="1:19" ht="229.5" customHeight="1" x14ac:dyDescent="0.25">
      <c r="A33" s="60" t="s">
        <v>186</v>
      </c>
      <c r="B33" s="61">
        <v>0.85</v>
      </c>
      <c r="C33" s="80">
        <v>1</v>
      </c>
      <c r="D33" s="83">
        <f t="shared" ref="D33:D34" si="3">+C33/B33</f>
        <v>1.1764705882352942</v>
      </c>
      <c r="E33" s="165" t="s">
        <v>268</v>
      </c>
      <c r="F33" s="166"/>
      <c r="G33" s="167" t="s">
        <v>280</v>
      </c>
      <c r="H33" s="167"/>
      <c r="I33" s="85" t="s">
        <v>85</v>
      </c>
      <c r="J33" s="81" t="s">
        <v>264</v>
      </c>
      <c r="P33" s="53"/>
      <c r="S33" s="53"/>
    </row>
    <row r="34" spans="1:19" ht="229.5" customHeight="1" x14ac:dyDescent="0.25">
      <c r="A34" s="60" t="s">
        <v>187</v>
      </c>
      <c r="B34" s="61">
        <v>0.85</v>
      </c>
      <c r="C34" s="80">
        <v>1</v>
      </c>
      <c r="D34" s="83">
        <f t="shared" si="3"/>
        <v>1.1764705882352942</v>
      </c>
      <c r="E34" s="165" t="s">
        <v>269</v>
      </c>
      <c r="F34" s="166"/>
      <c r="G34" s="167" t="s">
        <v>281</v>
      </c>
      <c r="H34" s="167"/>
      <c r="I34" s="85" t="s">
        <v>85</v>
      </c>
      <c r="J34" s="81" t="s">
        <v>253</v>
      </c>
      <c r="P34" s="53"/>
      <c r="S34" s="53"/>
    </row>
    <row r="35" spans="1:19" s="78" customFormat="1" ht="110.25" customHeight="1" x14ac:dyDescent="0.25">
      <c r="A35" s="70"/>
      <c r="B35" s="71"/>
      <c r="C35" s="71"/>
      <c r="D35" s="72"/>
      <c r="E35" s="73"/>
      <c r="F35" s="74"/>
      <c r="G35" s="75"/>
      <c r="H35" s="75"/>
      <c r="I35" s="76"/>
      <c r="J35" s="77"/>
    </row>
    <row r="36" spans="1:19" x14ac:dyDescent="0.25">
      <c r="A36" s="54"/>
      <c r="B36" s="55"/>
      <c r="C36" s="55"/>
      <c r="D36" s="55"/>
      <c r="E36" s="55"/>
      <c r="F36" s="55"/>
      <c r="G36" s="55"/>
      <c r="H36" s="55"/>
      <c r="I36" s="55"/>
      <c r="J36" s="56"/>
    </row>
    <row r="37" spans="1:19" x14ac:dyDescent="0.25">
      <c r="A37" s="54"/>
      <c r="B37" s="55"/>
      <c r="C37" s="55"/>
      <c r="D37" s="55"/>
      <c r="E37" s="55"/>
      <c r="F37" s="55"/>
      <c r="G37" s="55"/>
      <c r="H37" s="55"/>
      <c r="I37" s="55"/>
      <c r="J37" s="56"/>
    </row>
    <row r="38" spans="1:19" x14ac:dyDescent="0.25">
      <c r="A38" s="54"/>
      <c r="B38" s="55"/>
      <c r="C38" s="55"/>
      <c r="D38" s="55"/>
      <c r="E38" s="55"/>
      <c r="F38" s="55"/>
      <c r="G38" s="55"/>
      <c r="H38" s="55"/>
      <c r="I38" s="55"/>
      <c r="J38" s="56"/>
    </row>
    <row r="39" spans="1:19" x14ac:dyDescent="0.25">
      <c r="A39" s="54"/>
      <c r="B39" s="55"/>
      <c r="C39" s="55"/>
      <c r="D39" s="55"/>
      <c r="E39" s="55"/>
      <c r="F39" s="55"/>
      <c r="G39" s="55"/>
      <c r="H39" s="55"/>
      <c r="I39" s="55"/>
      <c r="J39" s="56"/>
    </row>
    <row r="40" spans="1:19" x14ac:dyDescent="0.25">
      <c r="A40" s="54"/>
      <c r="B40" s="55"/>
      <c r="C40" s="55"/>
      <c r="D40" s="55"/>
      <c r="E40" s="55"/>
      <c r="F40" s="55"/>
      <c r="G40" s="55"/>
      <c r="H40" s="55"/>
      <c r="I40" s="55"/>
      <c r="J40" s="56"/>
    </row>
    <row r="41" spans="1:19" x14ac:dyDescent="0.25">
      <c r="A41" s="54"/>
      <c r="B41" s="55"/>
      <c r="C41" s="55"/>
      <c r="D41" s="55"/>
      <c r="E41" s="55"/>
      <c r="F41" s="55"/>
      <c r="G41" s="55"/>
      <c r="H41" s="55"/>
      <c r="I41" s="55"/>
      <c r="J41" s="56"/>
    </row>
    <row r="42" spans="1:19" x14ac:dyDescent="0.25">
      <c r="A42" s="54"/>
      <c r="B42" s="55"/>
      <c r="C42" s="55"/>
      <c r="D42" s="55"/>
      <c r="E42" s="55"/>
      <c r="F42" s="55"/>
      <c r="G42" s="55"/>
      <c r="H42" s="55"/>
      <c r="I42" s="55"/>
      <c r="J42" s="56"/>
    </row>
    <row r="43" spans="1:19" x14ac:dyDescent="0.25">
      <c r="A43" s="54"/>
      <c r="B43" s="55"/>
      <c r="C43" s="55"/>
      <c r="D43" s="55"/>
      <c r="E43" s="55"/>
      <c r="F43" s="55"/>
      <c r="G43" s="55"/>
      <c r="H43" s="55"/>
      <c r="I43" s="55"/>
      <c r="J43" s="56"/>
    </row>
    <row r="44" spans="1:19" x14ac:dyDescent="0.25">
      <c r="A44" s="54"/>
      <c r="B44" s="55"/>
      <c r="C44" s="55"/>
      <c r="D44" s="55"/>
      <c r="E44" s="55"/>
      <c r="F44" s="55"/>
      <c r="G44" s="55"/>
      <c r="H44" s="55"/>
      <c r="I44" s="55"/>
      <c r="J44" s="56"/>
    </row>
    <row r="45" spans="1:19" x14ac:dyDescent="0.25">
      <c r="A45" s="54"/>
      <c r="B45" s="55"/>
      <c r="C45" s="55"/>
      <c r="D45" s="55"/>
      <c r="E45" s="55"/>
      <c r="F45" s="55"/>
      <c r="G45" s="55"/>
      <c r="H45" s="55"/>
      <c r="I45" s="55"/>
      <c r="J45" s="56"/>
    </row>
    <row r="46" spans="1:19" x14ac:dyDescent="0.25">
      <c r="A46" s="54"/>
      <c r="B46" s="55"/>
      <c r="C46" s="55"/>
      <c r="D46" s="55"/>
      <c r="E46" s="55"/>
      <c r="F46" s="55"/>
      <c r="G46" s="55"/>
      <c r="H46" s="55"/>
      <c r="I46" s="55"/>
      <c r="J46" s="56"/>
    </row>
    <row r="47" spans="1:19" x14ac:dyDescent="0.25">
      <c r="A47" s="57"/>
      <c r="B47" s="58"/>
      <c r="C47" s="58"/>
      <c r="D47" s="58"/>
      <c r="E47" s="58"/>
      <c r="F47" s="58"/>
      <c r="G47" s="58"/>
      <c r="H47" s="58"/>
      <c r="I47" s="58"/>
      <c r="J47" s="59"/>
    </row>
    <row r="50" spans="1:9" x14ac:dyDescent="0.25">
      <c r="I50" s="66"/>
    </row>
    <row r="51" spans="1:9" x14ac:dyDescent="0.25">
      <c r="B51" s="29"/>
      <c r="C51" s="29"/>
    </row>
    <row r="52" spans="1:9" x14ac:dyDescent="0.25">
      <c r="A52" s="29"/>
    </row>
    <row r="53" spans="1:9" x14ac:dyDescent="0.25">
      <c r="A53" s="29"/>
    </row>
    <row r="55" spans="1:9" x14ac:dyDescent="0.25">
      <c r="A55" s="29"/>
    </row>
    <row r="56" spans="1:9" x14ac:dyDescent="0.25">
      <c r="A56" s="29"/>
    </row>
  </sheetData>
  <mergeCells count="61">
    <mergeCell ref="E33:F33"/>
    <mergeCell ref="G33:H33"/>
    <mergeCell ref="G34:H34"/>
    <mergeCell ref="E34:F34"/>
    <mergeCell ref="E28:F28"/>
    <mergeCell ref="G28:H28"/>
    <mergeCell ref="E32:F32"/>
    <mergeCell ref="G32:H32"/>
    <mergeCell ref="G29:H29"/>
    <mergeCell ref="E29:F29"/>
    <mergeCell ref="G30:H30"/>
    <mergeCell ref="E30:F30"/>
    <mergeCell ref="G31:H31"/>
    <mergeCell ref="E31:F31"/>
    <mergeCell ref="E25:F25"/>
    <mergeCell ref="G25:H25"/>
    <mergeCell ref="E26:F26"/>
    <mergeCell ref="G26:H26"/>
    <mergeCell ref="E27:F27"/>
    <mergeCell ref="G27:H27"/>
    <mergeCell ref="E24:F24"/>
    <mergeCell ref="G24:H24"/>
    <mergeCell ref="A16:J16"/>
    <mergeCell ref="A17:J17"/>
    <mergeCell ref="A18:A20"/>
    <mergeCell ref="B18:H19"/>
    <mergeCell ref="I18:J18"/>
    <mergeCell ref="I19:J19"/>
    <mergeCell ref="B20:H20"/>
    <mergeCell ref="I20:J20"/>
    <mergeCell ref="A21:J21"/>
    <mergeCell ref="E22:F22"/>
    <mergeCell ref="G22:H22"/>
    <mergeCell ref="E23:F23"/>
    <mergeCell ref="G23:H23"/>
    <mergeCell ref="B13:F13"/>
    <mergeCell ref="H13:J13"/>
    <mergeCell ref="A14:A15"/>
    <mergeCell ref="B14:C15"/>
    <mergeCell ref="D14:E15"/>
    <mergeCell ref="F14:F15"/>
    <mergeCell ref="G14:G15"/>
    <mergeCell ref="B10:F10"/>
    <mergeCell ref="H10:J10"/>
    <mergeCell ref="B11:F11"/>
    <mergeCell ref="H11:J11"/>
    <mergeCell ref="B12:F12"/>
    <mergeCell ref="H12:J12"/>
    <mergeCell ref="A5:J5"/>
    <mergeCell ref="B6:H6"/>
    <mergeCell ref="B7:H7"/>
    <mergeCell ref="A8:J8"/>
    <mergeCell ref="B9:F9"/>
    <mergeCell ref="H9:J9"/>
    <mergeCell ref="A1:J1"/>
    <mergeCell ref="A2:A4"/>
    <mergeCell ref="B2:H3"/>
    <mergeCell ref="I2:J2"/>
    <mergeCell ref="I3:J3"/>
    <mergeCell ref="B4:H4"/>
    <mergeCell ref="I4:J4"/>
  </mergeCells>
  <dataValidations count="3">
    <dataValidation type="list" allowBlank="1" showInputMessage="1" showErrorMessage="1" sqref="J7">
      <formula1>$P$4:$P$4</formula1>
    </dataValidation>
    <dataValidation type="list" allowBlank="1" showInputMessage="1" showErrorMessage="1" sqref="J6">
      <formula1>P1:P3</formula1>
    </dataValidation>
    <dataValidation allowBlank="1" showInputMessage="1" showErrorMessage="1" errorTitle="Seleccionar un valor de la lista" sqref="E23:E35"/>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5"/>
  <sheetViews>
    <sheetView tabSelected="1" topLeftCell="A18" workbookViewId="0">
      <selection activeCell="Q38" sqref="Q38"/>
    </sheetView>
  </sheetViews>
  <sheetFormatPr baseColWidth="10" defaultRowHeight="15" x14ac:dyDescent="0.25"/>
  <cols>
    <col min="1" max="1" width="20.5703125" style="2" customWidth="1"/>
    <col min="2" max="5" width="11.42578125" style="2" customWidth="1"/>
    <col min="6" max="6" width="25.140625" style="2" customWidth="1"/>
    <col min="7" max="7" width="20.85546875" style="2" customWidth="1"/>
    <col min="8" max="8" width="34.7109375" style="2" customWidth="1"/>
    <col min="9" max="10" width="21.5703125" style="2" customWidth="1"/>
    <col min="11" max="13" width="11.42578125" style="2" hidden="1" customWidth="1"/>
    <col min="14" max="16384" width="11.42578125" style="2"/>
  </cols>
  <sheetData>
    <row r="1" spans="1:18" ht="15.75" thickBot="1" x14ac:dyDescent="0.3">
      <c r="A1" s="111"/>
      <c r="B1" s="112"/>
      <c r="C1" s="112"/>
      <c r="D1" s="112"/>
      <c r="E1" s="112"/>
      <c r="F1" s="112"/>
      <c r="G1" s="112"/>
      <c r="H1" s="112"/>
      <c r="I1" s="112"/>
      <c r="J1" s="113"/>
      <c r="K1" s="1" t="s">
        <v>0</v>
      </c>
      <c r="L1" s="1" t="s">
        <v>1</v>
      </c>
      <c r="M1" s="1" t="s">
        <v>2</v>
      </c>
      <c r="P1" s="3"/>
    </row>
    <row r="2" spans="1:18" ht="24.6" customHeight="1" x14ac:dyDescent="0.25">
      <c r="A2" s="114"/>
      <c r="B2" s="117" t="s">
        <v>3</v>
      </c>
      <c r="C2" s="118"/>
      <c r="D2" s="118"/>
      <c r="E2" s="118"/>
      <c r="F2" s="118"/>
      <c r="G2" s="118"/>
      <c r="H2" s="119"/>
      <c r="I2" s="123" t="s">
        <v>4</v>
      </c>
      <c r="J2" s="124"/>
      <c r="K2" s="1" t="s">
        <v>5</v>
      </c>
      <c r="L2" s="1" t="s">
        <v>6</v>
      </c>
      <c r="M2" s="1" t="s">
        <v>7</v>
      </c>
      <c r="P2" s="3"/>
    </row>
    <row r="3" spans="1:18" ht="24.6" customHeight="1" x14ac:dyDescent="0.25">
      <c r="A3" s="115"/>
      <c r="B3" s="120"/>
      <c r="C3" s="121"/>
      <c r="D3" s="121"/>
      <c r="E3" s="121"/>
      <c r="F3" s="121"/>
      <c r="G3" s="121"/>
      <c r="H3" s="122"/>
      <c r="I3" s="125" t="s">
        <v>55</v>
      </c>
      <c r="J3" s="126"/>
      <c r="K3" s="1" t="s">
        <v>9</v>
      </c>
      <c r="L3" s="1"/>
      <c r="M3" s="1" t="s">
        <v>10</v>
      </c>
      <c r="P3" s="3"/>
    </row>
    <row r="4" spans="1:18" ht="24.6" customHeight="1" thickBot="1" x14ac:dyDescent="0.3">
      <c r="A4" s="116"/>
      <c r="B4" s="127" t="s">
        <v>11</v>
      </c>
      <c r="C4" s="128"/>
      <c r="D4" s="128"/>
      <c r="E4" s="128"/>
      <c r="F4" s="128"/>
      <c r="G4" s="128"/>
      <c r="H4" s="129"/>
      <c r="I4" s="130" t="s">
        <v>12</v>
      </c>
      <c r="J4" s="131"/>
      <c r="M4" s="1" t="s">
        <v>13</v>
      </c>
      <c r="P4" s="3"/>
    </row>
    <row r="5" spans="1:18" ht="13.35" customHeight="1" thickBot="1" x14ac:dyDescent="0.3">
      <c r="A5" s="4"/>
      <c r="B5" s="5"/>
      <c r="C5" s="5"/>
      <c r="D5" s="5"/>
      <c r="E5" s="5"/>
      <c r="F5" s="5"/>
      <c r="G5" s="5"/>
      <c r="H5" s="5"/>
      <c r="I5" s="5"/>
      <c r="J5" s="6"/>
      <c r="M5" s="1"/>
      <c r="P5" s="3"/>
    </row>
    <row r="6" spans="1:18" ht="27" customHeight="1" thickBot="1" x14ac:dyDescent="0.3">
      <c r="A6" s="132" t="s">
        <v>14</v>
      </c>
      <c r="B6" s="133"/>
      <c r="C6" s="133"/>
      <c r="D6" s="133"/>
      <c r="E6" s="133"/>
      <c r="F6" s="133"/>
      <c r="G6" s="133"/>
      <c r="H6" s="133"/>
      <c r="I6" s="133"/>
      <c r="J6" s="134"/>
    </row>
    <row r="7" spans="1:18" ht="34.35" customHeight="1" x14ac:dyDescent="0.25">
      <c r="A7" s="7" t="s">
        <v>15</v>
      </c>
      <c r="B7" s="135" t="s">
        <v>88</v>
      </c>
      <c r="C7" s="135"/>
      <c r="D7" s="135"/>
      <c r="E7" s="135"/>
      <c r="F7" s="135"/>
      <c r="G7" s="135"/>
      <c r="H7" s="135"/>
      <c r="I7" s="8" t="s">
        <v>16</v>
      </c>
      <c r="J7" s="9" t="s">
        <v>17</v>
      </c>
      <c r="M7" s="1"/>
    </row>
    <row r="8" spans="1:18" ht="34.35" customHeight="1" thickBot="1" x14ac:dyDescent="0.3">
      <c r="A8" s="10" t="s">
        <v>18</v>
      </c>
      <c r="B8" s="212" t="s">
        <v>98</v>
      </c>
      <c r="C8" s="213"/>
      <c r="D8" s="213"/>
      <c r="E8" s="213"/>
      <c r="F8" s="213"/>
      <c r="G8" s="213"/>
      <c r="H8" s="214"/>
      <c r="I8" s="11" t="s">
        <v>20</v>
      </c>
      <c r="J8" s="12" t="s">
        <v>1</v>
      </c>
      <c r="M8" s="1"/>
    </row>
    <row r="9" spans="1:18" ht="15.75" thickBot="1" x14ac:dyDescent="0.3">
      <c r="A9" s="139"/>
      <c r="B9" s="140"/>
      <c r="C9" s="140"/>
      <c r="D9" s="140"/>
      <c r="E9" s="140"/>
      <c r="F9" s="140"/>
      <c r="G9" s="140"/>
      <c r="H9" s="140"/>
      <c r="I9" s="140"/>
      <c r="J9" s="141"/>
    </row>
    <row r="10" spans="1:18" ht="69.95" customHeight="1" x14ac:dyDescent="0.25">
      <c r="A10" s="7" t="s">
        <v>21</v>
      </c>
      <c r="B10" s="142" t="s">
        <v>70</v>
      </c>
      <c r="C10" s="143"/>
      <c r="D10" s="143"/>
      <c r="E10" s="143"/>
      <c r="F10" s="144"/>
      <c r="G10" s="8" t="s">
        <v>22</v>
      </c>
      <c r="H10" s="142" t="s">
        <v>71</v>
      </c>
      <c r="I10" s="143"/>
      <c r="J10" s="145"/>
    </row>
    <row r="11" spans="1:18" ht="79.5" customHeight="1" x14ac:dyDescent="0.25">
      <c r="A11" s="13" t="s">
        <v>24</v>
      </c>
      <c r="B11" s="146" t="s">
        <v>25</v>
      </c>
      <c r="C11" s="147"/>
      <c r="D11" s="147"/>
      <c r="E11" s="147"/>
      <c r="F11" s="148"/>
      <c r="G11" s="14" t="s">
        <v>26</v>
      </c>
      <c r="H11" s="222" t="s">
        <v>156</v>
      </c>
      <c r="I11" s="223"/>
      <c r="J11" s="224"/>
    </row>
    <row r="12" spans="1:18" ht="103.7" customHeight="1" x14ac:dyDescent="0.25">
      <c r="A12" s="13" t="s">
        <v>27</v>
      </c>
      <c r="B12" s="146" t="s">
        <v>155</v>
      </c>
      <c r="C12" s="147"/>
      <c r="D12" s="147"/>
      <c r="E12" s="147"/>
      <c r="F12" s="148"/>
      <c r="G12" s="14" t="s">
        <v>28</v>
      </c>
      <c r="H12" s="149" t="s">
        <v>132</v>
      </c>
      <c r="I12" s="150"/>
      <c r="J12" s="151"/>
    </row>
    <row r="13" spans="1:18" ht="57" customHeight="1" x14ac:dyDescent="0.25">
      <c r="A13" s="13" t="s">
        <v>29</v>
      </c>
      <c r="B13" s="146" t="s">
        <v>72</v>
      </c>
      <c r="C13" s="147"/>
      <c r="D13" s="147"/>
      <c r="E13" s="147"/>
      <c r="F13" s="148"/>
      <c r="G13" s="14" t="s">
        <v>30</v>
      </c>
      <c r="H13" s="208" t="s">
        <v>77</v>
      </c>
      <c r="I13" s="208"/>
      <c r="J13" s="209"/>
    </row>
    <row r="14" spans="1:18" ht="81" customHeight="1" x14ac:dyDescent="0.25">
      <c r="A14" s="13" t="s">
        <v>32</v>
      </c>
      <c r="B14" s="146" t="s">
        <v>101</v>
      </c>
      <c r="C14" s="147"/>
      <c r="D14" s="147"/>
      <c r="E14" s="147"/>
      <c r="F14" s="148"/>
      <c r="G14" s="14" t="s">
        <v>34</v>
      </c>
      <c r="H14" s="208" t="s">
        <v>78</v>
      </c>
      <c r="I14" s="208"/>
      <c r="J14" s="209"/>
    </row>
    <row r="15" spans="1:18" ht="23.45" customHeight="1" x14ac:dyDescent="0.25">
      <c r="A15" s="153" t="s">
        <v>35</v>
      </c>
      <c r="B15" s="243">
        <v>0.7</v>
      </c>
      <c r="C15" s="244"/>
      <c r="D15" s="156" t="s">
        <v>36</v>
      </c>
      <c r="E15" s="156"/>
      <c r="F15" s="221">
        <v>0.75</v>
      </c>
      <c r="G15" s="158" t="s">
        <v>37</v>
      </c>
      <c r="H15" s="15" t="s">
        <v>38</v>
      </c>
      <c r="I15" s="15" t="s">
        <v>39</v>
      </c>
      <c r="J15" s="16" t="s">
        <v>40</v>
      </c>
      <c r="P15" s="17"/>
      <c r="Q15" s="17"/>
      <c r="R15" s="17"/>
    </row>
    <row r="16" spans="1:18" ht="54.6" customHeight="1" x14ac:dyDescent="0.25">
      <c r="A16" s="153"/>
      <c r="B16" s="245"/>
      <c r="C16" s="245"/>
      <c r="D16" s="156"/>
      <c r="E16" s="156"/>
      <c r="F16" s="208"/>
      <c r="G16" s="159"/>
      <c r="H16" s="18" t="s">
        <v>65</v>
      </c>
      <c r="I16" s="19" t="s">
        <v>134</v>
      </c>
      <c r="J16" s="20" t="s">
        <v>73</v>
      </c>
      <c r="P16" s="17"/>
      <c r="Q16" s="17"/>
      <c r="R16" s="17"/>
    </row>
    <row r="17" spans="1:16" ht="15.75" thickBot="1" x14ac:dyDescent="0.3">
      <c r="A17" s="168"/>
      <c r="B17" s="169"/>
      <c r="C17" s="169"/>
      <c r="D17" s="169"/>
      <c r="E17" s="169"/>
      <c r="F17" s="169"/>
      <c r="G17" s="169"/>
      <c r="H17" s="169"/>
      <c r="I17" s="169"/>
      <c r="J17" s="170"/>
    </row>
    <row r="18" spans="1:16" ht="15.75" thickBot="1" x14ac:dyDescent="0.3">
      <c r="A18" s="171"/>
      <c r="B18" s="172"/>
      <c r="C18" s="172"/>
      <c r="D18" s="172"/>
      <c r="E18" s="172"/>
      <c r="F18" s="172"/>
      <c r="G18" s="172"/>
      <c r="H18" s="172"/>
      <c r="I18" s="172"/>
      <c r="J18" s="173"/>
    </row>
    <row r="19" spans="1:16" ht="28.5" x14ac:dyDescent="0.25">
      <c r="A19" s="114"/>
      <c r="B19" s="117" t="s">
        <v>3</v>
      </c>
      <c r="C19" s="118"/>
      <c r="D19" s="118"/>
      <c r="E19" s="118"/>
      <c r="F19" s="118"/>
      <c r="G19" s="118"/>
      <c r="H19" s="119"/>
      <c r="I19" s="123" t="s">
        <v>4</v>
      </c>
      <c r="J19" s="124"/>
      <c r="K19" s="1" t="s">
        <v>5</v>
      </c>
      <c r="L19" s="1" t="s">
        <v>6</v>
      </c>
      <c r="M19" s="1" t="s">
        <v>7</v>
      </c>
      <c r="P19" s="3"/>
    </row>
    <row r="20" spans="1:16" ht="28.5" x14ac:dyDescent="0.25">
      <c r="A20" s="115"/>
      <c r="B20" s="120"/>
      <c r="C20" s="121"/>
      <c r="D20" s="121"/>
      <c r="E20" s="121"/>
      <c r="F20" s="121"/>
      <c r="G20" s="121"/>
      <c r="H20" s="122"/>
      <c r="I20" s="125" t="s">
        <v>44</v>
      </c>
      <c r="J20" s="126"/>
      <c r="K20" s="1" t="s">
        <v>9</v>
      </c>
      <c r="L20" s="1"/>
      <c r="M20" s="1" t="s">
        <v>10</v>
      </c>
      <c r="P20" s="3"/>
    </row>
    <row r="21" spans="1:16" ht="16.5" thickBot="1" x14ac:dyDescent="0.3">
      <c r="A21" s="116"/>
      <c r="B21" s="127" t="s">
        <v>11</v>
      </c>
      <c r="C21" s="128"/>
      <c r="D21" s="128"/>
      <c r="E21" s="128"/>
      <c r="F21" s="128"/>
      <c r="G21" s="128"/>
      <c r="H21" s="129"/>
      <c r="I21" s="130" t="s">
        <v>12</v>
      </c>
      <c r="J21" s="131"/>
      <c r="M21" s="1" t="s">
        <v>13</v>
      </c>
      <c r="P21" s="3"/>
    </row>
    <row r="22" spans="1:16" ht="16.5" thickBot="1" x14ac:dyDescent="0.3">
      <c r="A22" s="197" t="s">
        <v>45</v>
      </c>
      <c r="B22" s="198"/>
      <c r="C22" s="198"/>
      <c r="D22" s="198"/>
      <c r="E22" s="198"/>
      <c r="F22" s="198"/>
      <c r="G22" s="198"/>
      <c r="H22" s="198"/>
      <c r="I22" s="198"/>
      <c r="J22" s="199"/>
    </row>
    <row r="23" spans="1:16" ht="38.25" x14ac:dyDescent="0.25">
      <c r="A23" s="21" t="s">
        <v>46</v>
      </c>
      <c r="B23" s="22" t="s">
        <v>36</v>
      </c>
      <c r="C23" s="22" t="s">
        <v>47</v>
      </c>
      <c r="D23" s="23" t="s">
        <v>48</v>
      </c>
      <c r="E23" s="163" t="s">
        <v>49</v>
      </c>
      <c r="F23" s="164"/>
      <c r="G23" s="163" t="s">
        <v>50</v>
      </c>
      <c r="H23" s="164"/>
      <c r="I23" s="24" t="s">
        <v>51</v>
      </c>
      <c r="J23" s="25" t="s">
        <v>52</v>
      </c>
    </row>
    <row r="24" spans="1:16" ht="159" customHeight="1" x14ac:dyDescent="0.25">
      <c r="A24" s="45" t="s">
        <v>119</v>
      </c>
      <c r="B24" s="46">
        <v>0.75</v>
      </c>
      <c r="C24" s="47">
        <f>1/4</f>
        <v>0.25</v>
      </c>
      <c r="D24" s="110">
        <f>+C24/B24</f>
        <v>0.33333333333333331</v>
      </c>
      <c r="E24" s="222" t="s">
        <v>136</v>
      </c>
      <c r="F24" s="240"/>
      <c r="G24" s="241" t="s">
        <v>181</v>
      </c>
      <c r="H24" s="242"/>
      <c r="I24" s="85" t="s">
        <v>135</v>
      </c>
      <c r="J24" s="48" t="s">
        <v>180</v>
      </c>
      <c r="O24" s="41"/>
    </row>
    <row r="25" spans="1:16" ht="172.5" customHeight="1" x14ac:dyDescent="0.25">
      <c r="A25" s="45" t="s">
        <v>133</v>
      </c>
      <c r="B25" s="46">
        <v>0.75</v>
      </c>
      <c r="C25" s="46">
        <v>0.75</v>
      </c>
      <c r="D25" s="92">
        <f>+C25/B25</f>
        <v>1</v>
      </c>
      <c r="E25" s="222" t="s">
        <v>182</v>
      </c>
      <c r="F25" s="240"/>
      <c r="G25" s="241" t="s">
        <v>249</v>
      </c>
      <c r="H25" s="242"/>
      <c r="I25" s="85" t="s">
        <v>135</v>
      </c>
      <c r="J25" s="48" t="s">
        <v>168</v>
      </c>
    </row>
    <row r="26" spans="1:16" ht="172.5" customHeight="1" x14ac:dyDescent="0.25">
      <c r="A26" s="45" t="s">
        <v>241</v>
      </c>
      <c r="B26" s="46">
        <v>0.75</v>
      </c>
      <c r="C26" s="46">
        <v>0.75</v>
      </c>
      <c r="D26" s="92">
        <f>+C26/B26</f>
        <v>1</v>
      </c>
      <c r="E26" s="222" t="s">
        <v>182</v>
      </c>
      <c r="F26" s="240"/>
      <c r="G26" s="241" t="s">
        <v>251</v>
      </c>
      <c r="H26" s="242"/>
      <c r="I26" s="85" t="s">
        <v>135</v>
      </c>
      <c r="J26" s="48" t="s">
        <v>250</v>
      </c>
    </row>
    <row r="27" spans="1:16" ht="172.5" customHeight="1" x14ac:dyDescent="0.25">
      <c r="A27" s="45" t="s">
        <v>242</v>
      </c>
      <c r="B27" s="46">
        <v>0.75</v>
      </c>
      <c r="C27" s="46">
        <v>0.75</v>
      </c>
      <c r="D27" s="92">
        <f>+C27/B27</f>
        <v>1</v>
      </c>
      <c r="E27" s="222" t="s">
        <v>182</v>
      </c>
      <c r="F27" s="240"/>
      <c r="G27" s="241" t="s">
        <v>252</v>
      </c>
      <c r="H27" s="242"/>
      <c r="I27" s="85" t="s">
        <v>135</v>
      </c>
      <c r="J27" s="48" t="s">
        <v>221</v>
      </c>
    </row>
    <row r="28" spans="1:16" ht="28.5" x14ac:dyDescent="0.25">
      <c r="A28" s="115"/>
      <c r="B28" s="235" t="s">
        <v>3</v>
      </c>
      <c r="C28" s="236"/>
      <c r="D28" s="236"/>
      <c r="E28" s="236"/>
      <c r="F28" s="236"/>
      <c r="G28" s="236"/>
      <c r="H28" s="237"/>
      <c r="I28" s="238" t="s">
        <v>4</v>
      </c>
      <c r="J28" s="239"/>
      <c r="K28" s="1" t="s">
        <v>5</v>
      </c>
      <c r="L28" s="1" t="s">
        <v>6</v>
      </c>
      <c r="M28" s="1" t="s">
        <v>7</v>
      </c>
      <c r="P28" s="3"/>
    </row>
    <row r="29" spans="1:16" ht="28.5" x14ac:dyDescent="0.25">
      <c r="A29" s="115"/>
      <c r="B29" s="120"/>
      <c r="C29" s="121"/>
      <c r="D29" s="121"/>
      <c r="E29" s="121"/>
      <c r="F29" s="121"/>
      <c r="G29" s="121"/>
      <c r="H29" s="122"/>
      <c r="I29" s="125" t="s">
        <v>44</v>
      </c>
      <c r="J29" s="126"/>
      <c r="K29" s="1" t="s">
        <v>9</v>
      </c>
      <c r="L29" s="1"/>
      <c r="M29" s="1" t="s">
        <v>10</v>
      </c>
      <c r="P29" s="3"/>
    </row>
    <row r="30" spans="1:16" ht="16.5" thickBot="1" x14ac:dyDescent="0.3">
      <c r="A30" s="116"/>
      <c r="B30" s="127" t="s">
        <v>11</v>
      </c>
      <c r="C30" s="128"/>
      <c r="D30" s="128"/>
      <c r="E30" s="128"/>
      <c r="F30" s="128"/>
      <c r="G30" s="128"/>
      <c r="H30" s="129"/>
      <c r="I30" s="130" t="s">
        <v>12</v>
      </c>
      <c r="J30" s="131"/>
      <c r="M30" s="1" t="s">
        <v>13</v>
      </c>
      <c r="P30" s="3"/>
    </row>
    <row r="31" spans="1:16" ht="15.75" x14ac:dyDescent="0.25">
      <c r="A31" s="197" t="s">
        <v>74</v>
      </c>
      <c r="B31" s="198"/>
      <c r="C31" s="198"/>
      <c r="D31" s="198"/>
      <c r="E31" s="198"/>
      <c r="F31" s="198"/>
      <c r="G31" s="198"/>
      <c r="H31" s="198"/>
      <c r="I31" s="198"/>
      <c r="J31" s="199"/>
    </row>
    <row r="32" spans="1:16" x14ac:dyDescent="0.25">
      <c r="A32" s="234"/>
      <c r="B32" s="234"/>
      <c r="C32" s="234"/>
      <c r="D32" s="234"/>
      <c r="E32" s="234"/>
      <c r="F32" s="234"/>
      <c r="G32" s="234"/>
      <c r="H32" s="234"/>
      <c r="I32" s="234"/>
      <c r="J32" s="234"/>
    </row>
    <row r="33" spans="1:10" ht="11.25" customHeight="1" x14ac:dyDescent="0.25">
      <c r="A33" s="234"/>
      <c r="B33" s="234"/>
      <c r="C33" s="234"/>
      <c r="D33" s="234"/>
      <c r="E33" s="234"/>
      <c r="F33" s="234"/>
      <c r="G33" s="234"/>
      <c r="H33" s="234"/>
      <c r="I33" s="234"/>
      <c r="J33" s="234"/>
    </row>
    <row r="34" spans="1:10" x14ac:dyDescent="0.25">
      <c r="A34" s="234"/>
      <c r="B34" s="234"/>
      <c r="C34" s="234"/>
      <c r="D34" s="234"/>
      <c r="E34" s="234"/>
      <c r="F34" s="234"/>
      <c r="G34" s="234"/>
      <c r="H34" s="234"/>
      <c r="I34" s="234"/>
      <c r="J34" s="234"/>
    </row>
    <row r="35" spans="1:10" x14ac:dyDescent="0.25">
      <c r="A35" s="234"/>
      <c r="B35" s="234"/>
      <c r="C35" s="234"/>
      <c r="D35" s="234"/>
      <c r="E35" s="234"/>
      <c r="F35" s="234"/>
      <c r="G35" s="234"/>
      <c r="H35" s="234"/>
      <c r="I35" s="234"/>
      <c r="J35" s="234"/>
    </row>
    <row r="36" spans="1:10" x14ac:dyDescent="0.25">
      <c r="A36" s="234"/>
      <c r="B36" s="234"/>
      <c r="C36" s="234"/>
      <c r="D36" s="234"/>
      <c r="E36" s="234"/>
      <c r="F36" s="234"/>
      <c r="G36" s="234"/>
      <c r="H36" s="234"/>
      <c r="I36" s="234"/>
      <c r="J36" s="234"/>
    </row>
    <row r="37" spans="1:10" x14ac:dyDescent="0.25">
      <c r="A37" s="234"/>
      <c r="B37" s="234"/>
      <c r="C37" s="234"/>
      <c r="D37" s="234"/>
      <c r="E37" s="234"/>
      <c r="F37" s="234"/>
      <c r="G37" s="234"/>
      <c r="H37" s="234"/>
      <c r="I37" s="234"/>
      <c r="J37" s="234"/>
    </row>
    <row r="38" spans="1:10" x14ac:dyDescent="0.25">
      <c r="A38" s="234"/>
      <c r="B38" s="234"/>
      <c r="C38" s="234"/>
      <c r="D38" s="234"/>
      <c r="E38" s="234"/>
      <c r="F38" s="234"/>
      <c r="G38" s="234"/>
      <c r="H38" s="234"/>
      <c r="I38" s="234"/>
      <c r="J38" s="234"/>
    </row>
    <row r="39" spans="1:10" x14ac:dyDescent="0.25">
      <c r="A39" s="234"/>
      <c r="B39" s="234"/>
      <c r="C39" s="234"/>
      <c r="D39" s="234"/>
      <c r="E39" s="234"/>
      <c r="F39" s="234"/>
      <c r="G39" s="234"/>
      <c r="H39" s="234"/>
      <c r="I39" s="234"/>
      <c r="J39" s="234"/>
    </row>
    <row r="40" spans="1:10" x14ac:dyDescent="0.25">
      <c r="A40" s="234"/>
      <c r="B40" s="234"/>
      <c r="C40" s="234"/>
      <c r="D40" s="234"/>
      <c r="E40" s="234"/>
      <c r="F40" s="234"/>
      <c r="G40" s="234"/>
      <c r="H40" s="234"/>
      <c r="I40" s="234"/>
      <c r="J40" s="234"/>
    </row>
    <row r="41" spans="1:10" x14ac:dyDescent="0.25">
      <c r="A41" s="234"/>
      <c r="B41" s="234"/>
      <c r="C41" s="234"/>
      <c r="D41" s="234"/>
      <c r="E41" s="234"/>
      <c r="F41" s="234"/>
      <c r="G41" s="234"/>
      <c r="H41" s="234"/>
      <c r="I41" s="234"/>
      <c r="J41" s="234"/>
    </row>
    <row r="42" spans="1:10" x14ac:dyDescent="0.25">
      <c r="A42" s="234"/>
      <c r="B42" s="234"/>
      <c r="C42" s="234"/>
      <c r="D42" s="234"/>
      <c r="E42" s="234"/>
      <c r="F42" s="234"/>
      <c r="G42" s="234"/>
      <c r="H42" s="234"/>
      <c r="I42" s="234"/>
      <c r="J42" s="234"/>
    </row>
    <row r="43" spans="1:10" x14ac:dyDescent="0.25">
      <c r="A43" s="234"/>
      <c r="B43" s="234"/>
      <c r="C43" s="234"/>
      <c r="D43" s="234"/>
      <c r="E43" s="234"/>
      <c r="F43" s="234"/>
      <c r="G43" s="234"/>
      <c r="H43" s="234"/>
      <c r="I43" s="234"/>
      <c r="J43" s="234"/>
    </row>
    <row r="44" spans="1:10" x14ac:dyDescent="0.25">
      <c r="A44" s="234"/>
      <c r="B44" s="234"/>
      <c r="C44" s="234"/>
      <c r="D44" s="234"/>
      <c r="E44" s="234"/>
      <c r="F44" s="234"/>
      <c r="G44" s="234"/>
      <c r="H44" s="234"/>
      <c r="I44" s="234"/>
      <c r="J44" s="234"/>
    </row>
    <row r="45" spans="1:10" ht="89.25" customHeight="1" x14ac:dyDescent="0.25">
      <c r="A45" s="234"/>
      <c r="B45" s="234"/>
      <c r="C45" s="234"/>
      <c r="D45" s="234"/>
      <c r="E45" s="234"/>
      <c r="F45" s="234"/>
      <c r="G45" s="234"/>
      <c r="H45" s="234"/>
      <c r="I45" s="234"/>
      <c r="J45" s="234"/>
    </row>
  </sheetData>
  <mergeCells count="53">
    <mergeCell ref="E26:F26"/>
    <mergeCell ref="G26:H26"/>
    <mergeCell ref="E27:F27"/>
    <mergeCell ref="G27:H27"/>
    <mergeCell ref="E25:F25"/>
    <mergeCell ref="G25:H25"/>
    <mergeCell ref="B7:H7"/>
    <mergeCell ref="B8:H8"/>
    <mergeCell ref="A9:J9"/>
    <mergeCell ref="B10:F10"/>
    <mergeCell ref="H10:J10"/>
    <mergeCell ref="B14:F14"/>
    <mergeCell ref="H14:J14"/>
    <mergeCell ref="A1:J1"/>
    <mergeCell ref="A2:A4"/>
    <mergeCell ref="B2:H3"/>
    <mergeCell ref="I2:J2"/>
    <mergeCell ref="I3:J3"/>
    <mergeCell ref="B4:H4"/>
    <mergeCell ref="I4:J4"/>
    <mergeCell ref="H11:J11"/>
    <mergeCell ref="B12:F12"/>
    <mergeCell ref="H12:J12"/>
    <mergeCell ref="B13:F13"/>
    <mergeCell ref="H13:J13"/>
    <mergeCell ref="B11:F11"/>
    <mergeCell ref="A6:J6"/>
    <mergeCell ref="A15:A16"/>
    <mergeCell ref="B15:C16"/>
    <mergeCell ref="D15:E16"/>
    <mergeCell ref="F15:F16"/>
    <mergeCell ref="G15:G16"/>
    <mergeCell ref="A17:J17"/>
    <mergeCell ref="A18:J18"/>
    <mergeCell ref="A19:A21"/>
    <mergeCell ref="B19:H20"/>
    <mergeCell ref="I19:J19"/>
    <mergeCell ref="I20:J20"/>
    <mergeCell ref="B21:H21"/>
    <mergeCell ref="I21:J21"/>
    <mergeCell ref="A22:J22"/>
    <mergeCell ref="E23:F23"/>
    <mergeCell ref="G23:H23"/>
    <mergeCell ref="E24:F24"/>
    <mergeCell ref="G24:H24"/>
    <mergeCell ref="A31:J31"/>
    <mergeCell ref="A32:J45"/>
    <mergeCell ref="A28:A30"/>
    <mergeCell ref="B28:H29"/>
    <mergeCell ref="I28:J28"/>
    <mergeCell ref="I29:J29"/>
    <mergeCell ref="B30:H30"/>
    <mergeCell ref="I30:J30"/>
  </mergeCells>
  <dataValidations count="3">
    <dataValidation type="list" allowBlank="1" showInputMessage="1" showErrorMessage="1" sqref="J8">
      <formula1>$P$4:$P$6</formula1>
    </dataValidation>
    <dataValidation allowBlank="1" showInputMessage="1" showErrorMessage="1" errorTitle="Seleccionar un valor de la lista" sqref="E24:E27"/>
    <dataValidation type="list" allowBlank="1" showInputMessage="1" showErrorMessage="1" sqref="J7">
      <formula1>P2:P1048538</formula1>
    </dataValidation>
  </dataValidations>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137"/>
  <sheetViews>
    <sheetView workbookViewId="0">
      <selection activeCell="N87" sqref="N87"/>
    </sheetView>
  </sheetViews>
  <sheetFormatPr baseColWidth="10" defaultRowHeight="15" x14ac:dyDescent="0.25"/>
  <cols>
    <col min="2" max="2" width="29.5703125" customWidth="1"/>
    <col min="3" max="3" width="15.7109375" customWidth="1"/>
    <col min="4" max="4" width="13" customWidth="1"/>
    <col min="12" max="12" width="14.42578125" customWidth="1"/>
  </cols>
  <sheetData>
    <row r="4" spans="2:14" x14ac:dyDescent="0.25">
      <c r="C4" s="87" t="s">
        <v>112</v>
      </c>
      <c r="D4" s="87" t="s">
        <v>113</v>
      </c>
      <c r="E4" s="87" t="s">
        <v>114</v>
      </c>
      <c r="F4" s="87" t="s">
        <v>115</v>
      </c>
      <c r="G4" s="87" t="s">
        <v>116</v>
      </c>
      <c r="H4" s="87" t="s">
        <v>117</v>
      </c>
      <c r="I4" s="87" t="s">
        <v>118</v>
      </c>
      <c r="J4" s="87" t="s">
        <v>208</v>
      </c>
      <c r="K4" s="87" t="s">
        <v>209</v>
      </c>
      <c r="L4" s="87" t="s">
        <v>210</v>
      </c>
      <c r="M4" s="87" t="s">
        <v>211</v>
      </c>
      <c r="N4" s="87" t="s">
        <v>212</v>
      </c>
    </row>
    <row r="5" spans="2:14" x14ac:dyDescent="0.25">
      <c r="B5" t="s">
        <v>110</v>
      </c>
      <c r="C5">
        <v>426</v>
      </c>
      <c r="D5">
        <v>427</v>
      </c>
      <c r="E5">
        <v>427</v>
      </c>
      <c r="F5">
        <f>396+14</f>
        <v>410</v>
      </c>
      <c r="G5">
        <f>461+19</f>
        <v>480</v>
      </c>
      <c r="H5">
        <f>283+18</f>
        <v>301</v>
      </c>
      <c r="I5">
        <f>348+41</f>
        <v>389</v>
      </c>
      <c r="J5">
        <v>404</v>
      </c>
      <c r="K5">
        <v>445</v>
      </c>
      <c r="L5">
        <v>537</v>
      </c>
      <c r="M5">
        <v>434</v>
      </c>
      <c r="N5">
        <v>319</v>
      </c>
    </row>
    <row r="6" spans="2:14" x14ac:dyDescent="0.25">
      <c r="B6" t="s">
        <v>111</v>
      </c>
      <c r="C6">
        <v>3</v>
      </c>
      <c r="D6">
        <v>9</v>
      </c>
      <c r="E6">
        <v>15</v>
      </c>
      <c r="F6">
        <v>8</v>
      </c>
      <c r="G6">
        <v>16</v>
      </c>
      <c r="H6">
        <v>13</v>
      </c>
      <c r="I6">
        <v>15</v>
      </c>
      <c r="J6">
        <v>8</v>
      </c>
      <c r="K6">
        <v>18</v>
      </c>
      <c r="L6">
        <v>189</v>
      </c>
      <c r="M6">
        <v>92</v>
      </c>
      <c r="N6">
        <v>55</v>
      </c>
    </row>
    <row r="9" spans="2:14" x14ac:dyDescent="0.25">
      <c r="M9" s="87" t="s">
        <v>112</v>
      </c>
    </row>
    <row r="10" spans="2:14" x14ac:dyDescent="0.25">
      <c r="L10" t="s">
        <v>110</v>
      </c>
      <c r="M10">
        <v>458</v>
      </c>
    </row>
    <row r="11" spans="2:14" x14ac:dyDescent="0.25">
      <c r="L11" t="s">
        <v>111</v>
      </c>
      <c r="M11">
        <v>354</v>
      </c>
    </row>
    <row r="25" spans="2:3" x14ac:dyDescent="0.25">
      <c r="C25" s="88" t="s">
        <v>120</v>
      </c>
    </row>
    <row r="26" spans="2:3" x14ac:dyDescent="0.25">
      <c r="B26" s="88" t="s">
        <v>122</v>
      </c>
      <c r="C26" s="88">
        <v>126</v>
      </c>
    </row>
    <row r="27" spans="2:3" x14ac:dyDescent="0.25">
      <c r="B27" s="88" t="s">
        <v>123</v>
      </c>
      <c r="C27" s="88">
        <v>32</v>
      </c>
    </row>
    <row r="28" spans="2:3" x14ac:dyDescent="0.25">
      <c r="B28" s="88" t="s">
        <v>223</v>
      </c>
      <c r="C28" s="88">
        <v>94</v>
      </c>
    </row>
    <row r="41" spans="2:14" x14ac:dyDescent="0.25">
      <c r="C41" s="87" t="s">
        <v>112</v>
      </c>
      <c r="D41" s="87" t="s">
        <v>113</v>
      </c>
      <c r="E41" s="87" t="s">
        <v>114</v>
      </c>
      <c r="F41" s="87" t="s">
        <v>115</v>
      </c>
      <c r="G41" s="87" t="s">
        <v>116</v>
      </c>
      <c r="H41" s="87" t="s">
        <v>117</v>
      </c>
      <c r="I41" s="87" t="s">
        <v>118</v>
      </c>
      <c r="J41" s="87" t="s">
        <v>208</v>
      </c>
      <c r="K41" s="87" t="s">
        <v>209</v>
      </c>
      <c r="L41" s="87" t="s">
        <v>210</v>
      </c>
      <c r="M41" s="87" t="s">
        <v>211</v>
      </c>
      <c r="N41" s="87" t="s">
        <v>212</v>
      </c>
    </row>
    <row r="42" spans="2:14" ht="30" x14ac:dyDescent="0.25">
      <c r="B42" s="91" t="s">
        <v>127</v>
      </c>
      <c r="C42">
        <v>10</v>
      </c>
      <c r="D42">
        <v>10</v>
      </c>
      <c r="E42">
        <v>10</v>
      </c>
      <c r="F42">
        <v>10</v>
      </c>
      <c r="G42">
        <v>10</v>
      </c>
      <c r="H42">
        <v>10</v>
      </c>
      <c r="I42">
        <v>10</v>
      </c>
      <c r="J42">
        <v>10</v>
      </c>
      <c r="K42">
        <v>10</v>
      </c>
      <c r="L42">
        <v>10</v>
      </c>
      <c r="M42">
        <v>10</v>
      </c>
      <c r="N42">
        <v>10</v>
      </c>
    </row>
    <row r="43" spans="2:14" ht="30" x14ac:dyDescent="0.25">
      <c r="B43" s="91" t="s">
        <v>128</v>
      </c>
      <c r="C43">
        <v>7</v>
      </c>
      <c r="D43">
        <v>8</v>
      </c>
      <c r="E43">
        <v>0</v>
      </c>
      <c r="F43">
        <v>5</v>
      </c>
      <c r="G43">
        <v>8</v>
      </c>
      <c r="H43">
        <v>8</v>
      </c>
      <c r="I43">
        <v>5</v>
      </c>
      <c r="J43">
        <v>6</v>
      </c>
      <c r="K43">
        <v>5</v>
      </c>
      <c r="L43">
        <v>6</v>
      </c>
      <c r="M43">
        <v>8</v>
      </c>
      <c r="N43">
        <v>6</v>
      </c>
    </row>
    <row r="63" spans="2:3" x14ac:dyDescent="0.25">
      <c r="B63" s="246"/>
      <c r="C63" s="246"/>
    </row>
    <row r="64" spans="2:3" x14ac:dyDescent="0.25">
      <c r="B64" s="91"/>
      <c r="C64" s="88"/>
    </row>
    <row r="66" spans="2:14" x14ac:dyDescent="0.25">
      <c r="B66" t="s">
        <v>120</v>
      </c>
      <c r="C66">
        <v>1834</v>
      </c>
    </row>
    <row r="67" spans="2:14" x14ac:dyDescent="0.25">
      <c r="B67" t="s">
        <v>216</v>
      </c>
      <c r="C67">
        <v>1567</v>
      </c>
    </row>
    <row r="77" spans="2:14" x14ac:dyDescent="0.25">
      <c r="C77" s="87" t="s">
        <v>112</v>
      </c>
      <c r="D77" s="87" t="s">
        <v>113</v>
      </c>
      <c r="E77" s="87" t="s">
        <v>114</v>
      </c>
      <c r="F77" s="87" t="s">
        <v>115</v>
      </c>
      <c r="G77" s="87" t="s">
        <v>116</v>
      </c>
      <c r="H77" s="87" t="s">
        <v>117</v>
      </c>
      <c r="I77" s="87" t="s">
        <v>118</v>
      </c>
      <c r="J77" s="87" t="s">
        <v>208</v>
      </c>
      <c r="K77" s="87" t="s">
        <v>209</v>
      </c>
      <c r="L77" s="87" t="s">
        <v>210</v>
      </c>
      <c r="M77" s="87" t="s">
        <v>211</v>
      </c>
      <c r="N77" s="87" t="s">
        <v>212</v>
      </c>
    </row>
    <row r="78" spans="2:14" x14ac:dyDescent="0.25">
      <c r="B78" t="s">
        <v>131</v>
      </c>
      <c r="C78">
        <v>28</v>
      </c>
      <c r="D78">
        <v>39</v>
      </c>
      <c r="E78">
        <v>36</v>
      </c>
      <c r="F78">
        <v>65</v>
      </c>
      <c r="G78">
        <v>64</v>
      </c>
      <c r="H78">
        <v>80</v>
      </c>
      <c r="I78">
        <v>69</v>
      </c>
      <c r="J78">
        <v>9</v>
      </c>
      <c r="K78">
        <v>5</v>
      </c>
      <c r="L78">
        <v>17</v>
      </c>
      <c r="M78">
        <v>15</v>
      </c>
      <c r="N78">
        <v>7</v>
      </c>
    </row>
    <row r="79" spans="2:14" x14ac:dyDescent="0.25">
      <c r="B79" t="s">
        <v>111</v>
      </c>
      <c r="C79">
        <v>25</v>
      </c>
      <c r="D79">
        <v>28</v>
      </c>
      <c r="E79">
        <v>24</v>
      </c>
      <c r="F79">
        <v>53</v>
      </c>
      <c r="G79">
        <v>53</v>
      </c>
      <c r="H79">
        <v>78</v>
      </c>
      <c r="I79">
        <v>52</v>
      </c>
      <c r="J79">
        <v>9</v>
      </c>
      <c r="K79">
        <v>5</v>
      </c>
      <c r="L79">
        <v>17</v>
      </c>
      <c r="M79">
        <v>15</v>
      </c>
      <c r="N79">
        <v>7</v>
      </c>
    </row>
    <row r="102" spans="2:3" x14ac:dyDescent="0.25">
      <c r="B102" t="s">
        <v>119</v>
      </c>
      <c r="C102" s="93">
        <v>0.75</v>
      </c>
    </row>
    <row r="103" spans="2:3" x14ac:dyDescent="0.25">
      <c r="B103" t="s">
        <v>216</v>
      </c>
      <c r="C103" s="93">
        <v>2.29</v>
      </c>
    </row>
    <row r="116" spans="2:3" x14ac:dyDescent="0.25">
      <c r="B116" t="s">
        <v>119</v>
      </c>
      <c r="C116">
        <v>33.33</v>
      </c>
    </row>
    <row r="117" spans="2:3" x14ac:dyDescent="0.25">
      <c r="B117" t="s">
        <v>133</v>
      </c>
      <c r="C117">
        <v>100</v>
      </c>
    </row>
    <row r="118" spans="2:3" x14ac:dyDescent="0.25">
      <c r="B118" t="s">
        <v>241</v>
      </c>
      <c r="C118">
        <v>100</v>
      </c>
    </row>
    <row r="119" spans="2:3" x14ac:dyDescent="0.25">
      <c r="B119" t="s">
        <v>242</v>
      </c>
      <c r="C119">
        <v>100</v>
      </c>
    </row>
    <row r="131" spans="3:14" x14ac:dyDescent="0.25">
      <c r="D131" s="87" t="s">
        <v>112</v>
      </c>
    </row>
    <row r="132" spans="3:14" x14ac:dyDescent="0.25">
      <c r="C132" t="s">
        <v>110</v>
      </c>
      <c r="D132">
        <v>458</v>
      </c>
      <c r="E132" s="87"/>
      <c r="F132" s="87"/>
      <c r="G132" s="87"/>
      <c r="H132" s="87"/>
      <c r="I132" s="87"/>
      <c r="J132" s="87"/>
      <c r="K132" s="87"/>
      <c r="L132" s="87"/>
      <c r="M132" s="87"/>
      <c r="N132" s="87"/>
    </row>
    <row r="133" spans="3:14" x14ac:dyDescent="0.25">
      <c r="C133" t="s">
        <v>111</v>
      </c>
      <c r="D133">
        <v>354</v>
      </c>
    </row>
    <row r="137" spans="3:14" x14ac:dyDescent="0.25">
      <c r="M137" s="87"/>
    </row>
  </sheetData>
  <mergeCells count="1">
    <mergeCell ref="B63:C6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RESPUESTA DE ORDENES 2025</vt:lpstr>
      <vt:lpstr>EFICIENCIA ENERGETICA </vt:lpstr>
      <vt:lpstr>INTERVENCION DE PARQUES Y ZV</vt:lpstr>
      <vt:lpstr>AMPLIACION DE COBERTURA 2025</vt:lpstr>
      <vt:lpstr>MANTENIMIENTO DE PLAZAS DE MERC</vt:lpstr>
      <vt:lpstr>OCUPACION PTOS PLAZAS MERCADO</vt:lpstr>
      <vt:lpstr>RESPUESTA ORDENES DE SERV CVAP</vt:lpstr>
      <vt:lpstr>MANTENIMIENTO RELLENO SANITARIO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María</dc:creator>
  <cp:lastModifiedBy>ANDRES LAMPREA ARROYO</cp:lastModifiedBy>
  <cp:lastPrinted>2023-03-04T17:21:34Z</cp:lastPrinted>
  <dcterms:created xsi:type="dcterms:W3CDTF">2021-07-13T16:42:07Z</dcterms:created>
  <dcterms:modified xsi:type="dcterms:W3CDTF">2026-04-14T23:44:07Z</dcterms:modified>
</cp:coreProperties>
</file>