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MARIA CANTALETAS\VALENTINA\CARPETA ADMINISTRATIVA 2025\"/>
    </mc:Choice>
  </mc:AlternateContent>
  <xr:revisionPtr revIDLastSave="0" documentId="13_ncr:1_{E294DFB0-9E86-4973-BE4A-9F3B2B4C8D82}" xr6:coauthVersionLast="47" xr6:coauthVersionMax="47" xr10:uidLastSave="{00000000-0000-0000-0000-000000000000}"/>
  <bookViews>
    <workbookView xWindow="-120" yWindow="-120" windowWidth="20730" windowHeight="11040" xr2:uid="{00000000-000D-0000-FFFF-FFFF00000000}"/>
  </bookViews>
  <sheets>
    <sheet name="INDICADOR 1 AC" sheetId="8" r:id="rId1"/>
    <sheet name="INDICADOR 2 AC" sheetId="1" r:id="rId2"/>
  </sheets>
  <definedNames>
    <definedName name="_xlnm.Print_Area" localSheetId="1">'INDICADOR 2 AC'!$A$1:$J$52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4" i="1" l="1"/>
  <c r="C33" i="1" l="1"/>
  <c r="C32" i="1" l="1"/>
  <c r="C31" i="1"/>
  <c r="C30" i="1"/>
  <c r="C29" i="1" l="1"/>
  <c r="C28" i="1" l="1"/>
  <c r="C27" i="1"/>
  <c r="C26" i="1"/>
  <c r="D25" i="1"/>
  <c r="C25" i="1"/>
  <c r="C24" i="1" l="1"/>
  <c r="C23" i="1"/>
  <c r="D23" i="1" l="1"/>
  <c r="D24" i="1" l="1"/>
  <c r="D34" i="1" l="1"/>
  <c r="D31" i="1"/>
  <c r="D32" i="1"/>
  <c r="D33" i="1"/>
  <c r="D30" i="1"/>
  <c r="P23" i="8" l="1"/>
  <c r="B23" i="8"/>
  <c r="D23" i="8" s="1"/>
  <c r="D29" i="1"/>
  <c r="D28" i="1"/>
  <c r="D27" i="1"/>
  <c r="D26" i="1"/>
  <c r="P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Liliana Lamprea</author>
  </authors>
  <commentList>
    <comment ref="A22" authorId="0" shapeId="0" xr:uid="{00000000-0006-0000-0000-000001000000}">
      <text>
        <r>
          <rPr>
            <sz val="9"/>
            <color indexed="81"/>
            <rFont val="Tahoma"/>
            <family val="2"/>
          </rPr>
          <t xml:space="preserve">Fecha en la que se realiza la medición del indicador
</t>
        </r>
      </text>
    </comment>
    <comment ref="B22" authorId="0" shapeId="0" xr:uid="{00000000-0006-0000-0000-000002000000}">
      <text>
        <r>
          <rPr>
            <sz val="9"/>
            <color indexed="81"/>
            <rFont val="Tahoma"/>
            <family val="2"/>
          </rPr>
          <t xml:space="preserve">Meta establecida para el indicador, en el periodo objeto de seguuimiento
</t>
        </r>
      </text>
    </comment>
    <comment ref="C22" authorId="0" shapeId="0" xr:uid="{00000000-0006-0000-0000-000003000000}">
      <text>
        <r>
          <rPr>
            <sz val="8"/>
            <color indexed="81"/>
            <rFont val="Tahoma"/>
            <family val="2"/>
          </rPr>
          <t>Cálculo del indicador, para el periodo objeto de seguimiento.
Recuerde que debe sombrear esta casilla de acuerdo con las convenciones del Rango de Evaluación.</t>
        </r>
      </text>
    </comment>
    <comment ref="D22" authorId="0" shapeId="0" xr:uid="{00000000-0006-0000-0000-000004000000}">
      <text>
        <r>
          <rPr>
            <sz val="9"/>
            <color indexed="81"/>
            <rFont val="Tahoma"/>
            <family val="2"/>
          </rPr>
          <t xml:space="preserve">% de cumplimiento del indicador, teniendo en cuenta la meta y el resultado obtenido de la medición del indicador
</t>
        </r>
      </text>
    </comment>
    <comment ref="E22" authorId="0" shapeId="0" xr:uid="{00000000-0006-0000-0000-000005000000}">
      <text>
        <r>
          <rPr>
            <sz val="9"/>
            <color indexed="81"/>
            <rFont val="Tahoma"/>
            <family val="2"/>
          </rPr>
          <t xml:space="preserve">Realizar las anotaciones que se consideren importantes frente al resultado obtenido
</t>
        </r>
      </text>
    </comment>
    <comment ref="G22" authorId="0" shapeId="0" xr:uid="{00000000-0006-0000-0000-000006000000}">
      <text>
        <r>
          <rPr>
            <sz val="9"/>
            <color indexed="81"/>
            <rFont val="Tahoma"/>
            <family val="2"/>
          </rPr>
          <t xml:space="preserve">Descripción de las acciones correctivas o de mejora que se deben implementar para mejorar el comportamiento del indicador.
</t>
        </r>
        <r>
          <rPr>
            <b/>
            <sz val="9"/>
            <color indexed="81"/>
            <rFont val="Tahoma"/>
            <family val="2"/>
          </rPr>
          <t>Nota:  Si el indicador cumplió la meta, no se requiere definir acciones de mejoramiento. Simplemente se coloca en este espacio :NO APLICA</t>
        </r>
      </text>
    </comment>
    <comment ref="I22" authorId="0" shapeId="0" xr:uid="{00000000-0006-0000-0000-000007000000}">
      <text>
        <r>
          <rPr>
            <sz val="9"/>
            <color indexed="81"/>
            <rFont val="Tahoma"/>
            <family val="2"/>
          </rPr>
          <t xml:space="preserve">Cargo del responsable o responsables de implementar las acciones propuestas.
</t>
        </r>
      </text>
    </comment>
    <comment ref="J22" authorId="0" shapeId="0" xr:uid="{00000000-0006-0000-0000-000008000000}">
      <text>
        <r>
          <rPr>
            <sz val="9"/>
            <color indexed="81"/>
            <rFont val="Tahoma"/>
            <family val="2"/>
          </rPr>
          <t xml:space="preserve">Fecha o plazo establecido para la implementación de las acciones propuestas
</t>
        </r>
      </text>
    </comment>
  </commentList>
</comments>
</file>

<file path=xl/sharedStrings.xml><?xml version="1.0" encoding="utf-8"?>
<sst xmlns="http://schemas.openxmlformats.org/spreadsheetml/2006/main" count="244" uniqueCount="104">
  <si>
    <t>Resultado</t>
  </si>
  <si>
    <t>SI</t>
  </si>
  <si>
    <t>Cumplido</t>
  </si>
  <si>
    <t>EFICACIA</t>
  </si>
  <si>
    <t>INSTITUTO DE FINANCIAMIENTO, PROMOCIÓN Y DESARROLLO DE IBAGUÉ - INFIBAGUÉ -</t>
  </si>
  <si>
    <r>
      <t xml:space="preserve"> CÓDIGO:   </t>
    </r>
    <r>
      <rPr>
        <sz val="11"/>
        <rFont val="Arial"/>
        <family val="2"/>
      </rPr>
      <t>FOR-SI-010</t>
    </r>
  </si>
  <si>
    <t>Producto</t>
  </si>
  <si>
    <t>NO</t>
  </si>
  <si>
    <t>No Cumplido</t>
  </si>
  <si>
    <t>EFICIENCIA</t>
  </si>
  <si>
    <r>
      <t xml:space="preserve"> FECHA VIGENCIA: </t>
    </r>
    <r>
      <rPr>
        <sz val="11"/>
        <rFont val="Arial"/>
        <family val="2"/>
      </rPr>
      <t>2018/06/12</t>
    </r>
  </si>
  <si>
    <t>Proceso</t>
  </si>
  <si>
    <t>En desarrollo</t>
  </si>
  <si>
    <t>EFECTIVIDAD</t>
  </si>
  <si>
    <t>FICHA TÉCNICA DE INDICADORES POR PROCESO</t>
  </si>
  <si>
    <r>
      <t xml:space="preserve"> VERSIÓN: </t>
    </r>
    <r>
      <rPr>
        <sz val="11"/>
        <rFont val="Arial"/>
        <family val="2"/>
      </rPr>
      <t>01</t>
    </r>
  </si>
  <si>
    <t>Sin Iniciar</t>
  </si>
  <si>
    <t>DESCRIPCIÓN DEL INDICADOR</t>
  </si>
  <si>
    <t>Proceso:</t>
  </si>
  <si>
    <t>Tipo de Indicador</t>
  </si>
  <si>
    <t>Nombre del indicador</t>
  </si>
  <si>
    <t>Tablero de Control</t>
  </si>
  <si>
    <t>Objetivo del indicador</t>
  </si>
  <si>
    <t>Pertinencia</t>
  </si>
  <si>
    <t>ESTABLECER LA EFICACIA EN LA RESPUESTA A LOS DIFERENTES REQUERIMIENTOS</t>
  </si>
  <si>
    <t>Unidad de medida</t>
  </si>
  <si>
    <t>Definición de variables de la Fórmula</t>
  </si>
  <si>
    <t>Fórmula para su Cálculo</t>
  </si>
  <si>
    <t>Aspectos metodológicos</t>
  </si>
  <si>
    <t>Fuente de los datos</t>
  </si>
  <si>
    <t>VENTANILLA UNICA</t>
  </si>
  <si>
    <t>Periodicidad / Fechas de medición</t>
  </si>
  <si>
    <t>MENSUAL</t>
  </si>
  <si>
    <t>Responsable de generar el indicador</t>
  </si>
  <si>
    <t>Responsable del seguimiento del indicador</t>
  </si>
  <si>
    <t>Línea de base</t>
  </si>
  <si>
    <t>Meta</t>
  </si>
  <si>
    <t>Rangos de evaluación</t>
  </si>
  <si>
    <t>BUENO</t>
  </si>
  <si>
    <t>REGULAR</t>
  </si>
  <si>
    <t>MALO</t>
  </si>
  <si>
    <t>SEGUIMIENTO AL INDICADOR</t>
  </si>
  <si>
    <t>Periodo de Medición</t>
  </si>
  <si>
    <t>Medición del indicador</t>
  </si>
  <si>
    <t>% de Cumplim.</t>
  </si>
  <si>
    <t>Análisis del Resultado</t>
  </si>
  <si>
    <t>Acciones de mejoramiento requeridas</t>
  </si>
  <si>
    <t>Responsable</t>
  </si>
  <si>
    <t>Fecha Limite</t>
  </si>
  <si>
    <t xml:space="preserve">ENERO </t>
  </si>
  <si>
    <t>FEBRERO</t>
  </si>
  <si>
    <t>MARZO</t>
  </si>
  <si>
    <t xml:space="preserve">ABRIL </t>
  </si>
  <si>
    <t xml:space="preserve">MAYO </t>
  </si>
  <si>
    <t xml:space="preserve">JUNIO </t>
  </si>
  <si>
    <t>JULIO</t>
  </si>
  <si>
    <t xml:space="preserve">AGOSTO </t>
  </si>
  <si>
    <t>enero 31 de 2020</t>
  </si>
  <si>
    <t xml:space="preserve">SEPTIEMBRE </t>
  </si>
  <si>
    <t>OCTUBRE</t>
  </si>
  <si>
    <t>NOVIEMBRE</t>
  </si>
  <si>
    <t xml:space="preserve">DICIEMBRE </t>
  </si>
  <si>
    <t>GRÁFICO DEL COMPORTAMIENTO DEL INDICADOR</t>
  </si>
  <si>
    <t>SERVICIO AL CIUDADANO</t>
  </si>
  <si>
    <t>Entre 0 a 30%</t>
  </si>
  <si>
    <t>PORCENTAJE %</t>
  </si>
  <si>
    <t>ANUAL</t>
  </si>
  <si>
    <t>CANTIDAD DE CORRESPONDENCIA TRAMITADOS EN EL MES / TOTAL DE CORRESPONDECIA RECIBIDA EN EL MES * 100</t>
  </si>
  <si>
    <t>ND</t>
  </si>
  <si>
    <t>% DE CORRESPONDENCIA TRAMITADOS</t>
  </si>
  <si>
    <t>ESTABLECER LA EFICACIA EN LA ATENCION DE LA CORRESPONDENCIA RECIBIDA</t>
  </si>
  <si>
    <t>PORCENTAJE</t>
  </si>
  <si>
    <t>SE PROCESARA LA INFORMACION MEDIANTE TODA LA CORRESPONDENCIA Y REQUERIMIENTOS QUE SE SEAN ALLEGADOS POR LA VENTANILLA UNICA DEL INSTITUTO Y SE REALIZARA SEGUIMIENTO A CADA UNA DE LAS DEPENDENCIAS RESPONSABLES DE LAS RESPUESTAS</t>
  </si>
  <si>
    <t>Nivel de satisfacción del cliente externo</t>
  </si>
  <si>
    <t>ESTABLECER LA EFICACIA EN LA PERCEPCION DEL CLIENTE INTERNO Y EXTERNO</t>
  </si>
  <si>
    <t>Promedio del grado de satisfaccion grupo de valor (SUMATORIA DE GRADO SATISFACCION DE GRUPOS DE VALOR/ TOTAL DE GRUPOS DE VALOR)</t>
  </si>
  <si>
    <t>INFIBAGUE</t>
  </si>
  <si>
    <t>ESTABLECER LA EFICACIA EN LA ATENCION AL CLIENTE Y LA PERCEPCION DE SATISFACCION</t>
  </si>
  <si>
    <t>SE PROCESARA LA INFORMACION MEDIANTE LA TABULACION DE TODAS LAS ENCUESTAS DE PERCEPCION DEL CLIENTE APLICADAS DESDE ATENCION AL CIUDADANO</t>
  </si>
  <si>
    <t>PROFESIONAL UNIVERSITARIO  LIDER PROCESO GESTION DOCUMENTAL Y ATENCION AL CIUDADANO</t>
  </si>
  <si>
    <t>TECNICO ADMINISTRATIVO -  ATENCION AL CIUDADANO</t>
  </si>
  <si>
    <t>Desde 75% hasta 100%</t>
  </si>
  <si>
    <t>Desde 31% hasta 75%</t>
  </si>
  <si>
    <t>CANTIDAD DE CORRESPONDENCIA TRAMITADOS: Esta variable significa los requerimientos recibidos en el mes a los que se le dio trámite  / TOTAL DE CORRESPONDECIA RECIBIDA: Esta variable se refiere a todos los requerimientos ingresados en el sistema en el año 2024</t>
  </si>
  <si>
    <t>Solicitud a las diferentes dependencias para la depuración de correspondencia pendientes de trámite para brindar una atención con oportunidad y desarrollar de forma satisfactoria el proceso de atención al ciudadano</t>
  </si>
  <si>
    <t>Dirección Administrativa</t>
  </si>
  <si>
    <t>Resultados medicion encuestas aplicadas: Es la aplicación de las diferentes encuestas definidas para establecer la percepcion del cliente interno y externo   / Total encuestas aplicadas: Esta variable se refiere al numero de encuestas de percepcion aplicadas en el año 2025</t>
  </si>
  <si>
    <t xml:space="preserve">Para el mes Enero de 2025 se recepcionaron, clasificaron y direccionaron un total de 679 solicitudes o PQRS, recibidos por el sistema de correspondencia de ventanilla única, de igual manera se entregó de manera inmediata a las oficinas correspondientes, de las cuales se encuentran tramitadas un total de 591 solicitudes o PQRS con una medicion del indicador mensual del 87% </t>
  </si>
  <si>
    <r>
      <t xml:space="preserve">Durante el mes de febrero se recepcionaron, clasificaron y direccionaron un total de </t>
    </r>
    <r>
      <rPr>
        <b/>
        <sz val="12"/>
        <rFont val="Arial Narrow"/>
        <family val="2"/>
      </rPr>
      <t>719</t>
    </r>
    <r>
      <rPr>
        <sz val="12"/>
        <rFont val="Arial Narrow"/>
        <family val="2"/>
      </rPr>
      <t xml:space="preserve"> requerimientos o correspondencias, recibidos por el sistema de correspondencia de ventanilla única la cual se direccionó de manera inmediata a las oficinas correspondientes, de las cuales se tramitaron un total de </t>
    </r>
    <r>
      <rPr>
        <b/>
        <sz val="12"/>
        <rFont val="Arial Narrow"/>
        <family val="2"/>
      </rPr>
      <t>460</t>
    </r>
    <r>
      <rPr>
        <sz val="12"/>
        <rFont val="Arial Narrow"/>
        <family val="2"/>
      </rPr>
      <t xml:space="preserve"> presentando un cumplimiento Regular mensual de la meta de un</t>
    </r>
    <r>
      <rPr>
        <b/>
        <sz val="12"/>
        <color rgb="FFFF0000"/>
        <rFont val="Arial Narrow"/>
        <family val="2"/>
      </rPr>
      <t xml:space="preserve"> 63,9%,</t>
    </r>
    <r>
      <rPr>
        <sz val="12"/>
        <rFont val="Arial Narrow"/>
        <family val="2"/>
      </rPr>
      <t xml:space="preserve"> igualmente el acumulado al mes de Febrero de correspondencia recepcionada, clasificada y direccionada fue un total de </t>
    </r>
    <r>
      <rPr>
        <b/>
        <sz val="12"/>
        <rFont val="Arial Narrow"/>
        <family val="2"/>
      </rPr>
      <t>1398</t>
    </r>
    <r>
      <rPr>
        <sz val="12"/>
        <rFont val="Arial Narrow"/>
        <family val="2"/>
      </rPr>
      <t xml:space="preserve"> solicitudes o PQRS, de las cuales se encuentran tramitadas un total acumulado de </t>
    </r>
    <r>
      <rPr>
        <b/>
        <sz val="12"/>
        <rFont val="Arial Narrow"/>
        <family val="2"/>
      </rPr>
      <t>1051</t>
    </r>
    <r>
      <rPr>
        <sz val="12"/>
        <rFont val="Arial Narrow"/>
        <family val="2"/>
      </rPr>
      <t xml:space="preserve"> solicitudes o PQRS presentando un porcentaje de correspondencia respondida de </t>
    </r>
    <r>
      <rPr>
        <b/>
        <sz val="12"/>
        <color rgb="FFFF0000"/>
        <rFont val="Arial Narrow"/>
        <family val="2"/>
      </rPr>
      <t>75%</t>
    </r>
    <r>
      <rPr>
        <sz val="12"/>
        <rFont val="Arial Narrow"/>
        <family val="2"/>
      </rPr>
      <t xml:space="preserve"> acumulado al mes de febrero.</t>
    </r>
  </si>
  <si>
    <r>
      <t xml:space="preserve">Durante el mes de marzo se recepcionaron, clasificaron y direccionaron un total de </t>
    </r>
    <r>
      <rPr>
        <b/>
        <sz val="12"/>
        <rFont val="Arial Narrow"/>
        <family val="2"/>
      </rPr>
      <t>782</t>
    </r>
    <r>
      <rPr>
        <sz val="12"/>
        <rFont val="Arial Narrow"/>
        <family val="2"/>
      </rPr>
      <t xml:space="preserve"> requerimientos o correspondencias, recibidos por el sistema de correspondencia de ventanilla única la cual se direccionó de manera inmediata a las oficinas correspondientes, de las cuales se tramitaron un total de </t>
    </r>
    <r>
      <rPr>
        <b/>
        <sz val="12"/>
        <rFont val="Arial Narrow"/>
        <family val="2"/>
      </rPr>
      <t>599</t>
    </r>
    <r>
      <rPr>
        <sz val="12"/>
        <rFont val="Arial Narrow"/>
        <family val="2"/>
      </rPr>
      <t xml:space="preserve"> presentando un cumplimiento mensual de la meta de un</t>
    </r>
    <r>
      <rPr>
        <b/>
        <sz val="12"/>
        <color rgb="FFFF0000"/>
        <rFont val="Arial Narrow"/>
        <family val="2"/>
      </rPr>
      <t xml:space="preserve"> 77%,</t>
    </r>
    <r>
      <rPr>
        <sz val="12"/>
        <rFont val="Arial Narrow"/>
        <family val="2"/>
      </rPr>
      <t xml:space="preserve"> igualmente el acumulado al mes de marzo de correspondencia recepcionada, clasificada y direccionada fue un total de </t>
    </r>
    <r>
      <rPr>
        <b/>
        <sz val="12"/>
        <rFont val="Arial Narrow"/>
        <family val="2"/>
      </rPr>
      <t>2180</t>
    </r>
    <r>
      <rPr>
        <sz val="12"/>
        <rFont val="Arial Narrow"/>
        <family val="2"/>
      </rPr>
      <t xml:space="preserve"> solicitudes o PQRS, de las cuales se encuentran tramitadas un total acumulado de </t>
    </r>
    <r>
      <rPr>
        <b/>
        <sz val="12"/>
        <rFont val="Arial Narrow"/>
        <family val="2"/>
      </rPr>
      <t>1844</t>
    </r>
    <r>
      <rPr>
        <sz val="12"/>
        <rFont val="Arial Narrow"/>
        <family val="2"/>
      </rPr>
      <t xml:space="preserve"> solicitudes o PQRS presentando un porcentaje de correspondencia respondida de </t>
    </r>
    <r>
      <rPr>
        <b/>
        <sz val="12"/>
        <color rgb="FFFF0000"/>
        <rFont val="Arial Narrow"/>
        <family val="2"/>
      </rPr>
      <t>85%</t>
    </r>
    <r>
      <rPr>
        <sz val="12"/>
        <rFont val="Arial Narrow"/>
        <family val="2"/>
      </rPr>
      <t xml:space="preserve"> acumulado al mes de marzo.</t>
    </r>
  </si>
  <si>
    <r>
      <t xml:space="preserve">Durante el mes de abril se recepcionaron, clasificaron y direccionaron un total de </t>
    </r>
    <r>
      <rPr>
        <b/>
        <sz val="12"/>
        <rFont val="Arial Narrow"/>
        <family val="2"/>
      </rPr>
      <t xml:space="preserve">763 </t>
    </r>
    <r>
      <rPr>
        <sz val="12"/>
        <rFont val="Arial Narrow"/>
        <family val="2"/>
      </rPr>
      <t xml:space="preserve">requerimientos o correspondencias, recibidos por el sistema de correspondencia de ventanilla única la cual se direccionó de manera inmediata a las oficinas correspondientes, de las cuales se tramitaron un total de </t>
    </r>
    <r>
      <rPr>
        <b/>
        <sz val="12"/>
        <rFont val="Arial Narrow"/>
        <family val="2"/>
      </rPr>
      <t>517</t>
    </r>
    <r>
      <rPr>
        <sz val="12"/>
        <rFont val="Arial Narrow"/>
        <family val="2"/>
      </rPr>
      <t xml:space="preserve"> presentando un cumplimiento regular mensual de la meta de un</t>
    </r>
    <r>
      <rPr>
        <b/>
        <sz val="12"/>
        <color rgb="FFFF0000"/>
        <rFont val="Arial Narrow"/>
        <family val="2"/>
      </rPr>
      <t xml:space="preserve"> 68%,</t>
    </r>
    <r>
      <rPr>
        <sz val="12"/>
        <rFont val="Arial Narrow"/>
        <family val="2"/>
      </rPr>
      <t xml:space="preserve"> igualmente el acumulado al mes de abril de correspondencia recepcionada, clasificada y direccionada fue un total de </t>
    </r>
    <r>
      <rPr>
        <b/>
        <sz val="12"/>
        <rFont val="Arial Narrow"/>
        <family val="2"/>
      </rPr>
      <t>2943</t>
    </r>
    <r>
      <rPr>
        <sz val="12"/>
        <rFont val="Arial Narrow"/>
        <family val="2"/>
      </rPr>
      <t xml:space="preserve"> solicitudes o PQRS, de las cuales se encuentran tramitadas un total acumulado de </t>
    </r>
    <r>
      <rPr>
        <b/>
        <sz val="12"/>
        <rFont val="Arial Narrow"/>
        <family val="2"/>
      </rPr>
      <t>2361</t>
    </r>
    <r>
      <rPr>
        <sz val="12"/>
        <rFont val="Arial Narrow"/>
        <family val="2"/>
      </rPr>
      <t xml:space="preserve"> solicitudes o PQRS presentando un porcentaje de correspondencia respondida de </t>
    </r>
    <r>
      <rPr>
        <b/>
        <sz val="12"/>
        <color rgb="FFFF0000"/>
        <rFont val="Arial Narrow"/>
        <family val="2"/>
      </rPr>
      <t>80%</t>
    </r>
    <r>
      <rPr>
        <sz val="12"/>
        <rFont val="Arial Narrow"/>
        <family val="2"/>
      </rPr>
      <t xml:space="preserve"> acumulado al mes de abril.</t>
    </r>
  </si>
  <si>
    <r>
      <t xml:space="preserve">Durante el mes de mayo se recepcionaron, clasificaron y direccionaron un total de </t>
    </r>
    <r>
      <rPr>
        <b/>
        <sz val="12"/>
        <rFont val="Arial Narrow"/>
        <family val="2"/>
      </rPr>
      <t xml:space="preserve">853 </t>
    </r>
    <r>
      <rPr>
        <sz val="12"/>
        <rFont val="Arial Narrow"/>
        <family val="2"/>
      </rPr>
      <t xml:space="preserve">requerimientos o correspondencias, recibidos por el sistema de correspondencia de ventanilla única la cual se direccionó de manera inmediata a las oficinas correspondientes, de las cuales se tramitaron un total de </t>
    </r>
    <r>
      <rPr>
        <b/>
        <sz val="12"/>
        <rFont val="Arial Narrow"/>
        <family val="2"/>
      </rPr>
      <t>559</t>
    </r>
    <r>
      <rPr>
        <sz val="12"/>
        <rFont val="Arial Narrow"/>
        <family val="2"/>
      </rPr>
      <t xml:space="preserve"> presentando un cumplimiento regular mensual de la meta de un</t>
    </r>
    <r>
      <rPr>
        <b/>
        <sz val="12"/>
        <color rgb="FFFF0000"/>
        <rFont val="Arial Narrow"/>
        <family val="2"/>
      </rPr>
      <t xml:space="preserve"> 65%,</t>
    </r>
    <r>
      <rPr>
        <sz val="12"/>
        <rFont val="Arial Narrow"/>
        <family val="2"/>
      </rPr>
      <t xml:space="preserve"> igualmente el acumulado al mes de mayo de correspondencia recepcionada, clasificada y direccionada fue un total de </t>
    </r>
    <r>
      <rPr>
        <b/>
        <sz val="12"/>
        <rFont val="Arial Narrow"/>
        <family val="2"/>
      </rPr>
      <t>3796</t>
    </r>
    <r>
      <rPr>
        <sz val="12"/>
        <rFont val="Arial Narrow"/>
        <family val="2"/>
      </rPr>
      <t xml:space="preserve"> solicitudes o PQRS, de las cuales se encuentran tramitadas un total acumulado de </t>
    </r>
    <r>
      <rPr>
        <b/>
        <sz val="12"/>
        <rFont val="Arial Narrow"/>
        <family val="2"/>
      </rPr>
      <t>2920</t>
    </r>
    <r>
      <rPr>
        <sz val="12"/>
        <rFont val="Arial Narrow"/>
        <family val="2"/>
      </rPr>
      <t xml:space="preserve"> solicitudes o PQRS presentando un porcentaje de correspondencia respondida de </t>
    </r>
    <r>
      <rPr>
        <b/>
        <sz val="12"/>
        <color rgb="FFFF0000"/>
        <rFont val="Arial Narrow"/>
        <family val="2"/>
      </rPr>
      <t>77%</t>
    </r>
    <r>
      <rPr>
        <sz val="12"/>
        <rFont val="Arial Narrow"/>
        <family val="2"/>
      </rPr>
      <t xml:space="preserve"> acumulado al mes de mayo.</t>
    </r>
  </si>
  <si>
    <r>
      <t xml:space="preserve">Durante el mes de junio se recepcionaron, clasificaron y direccionaron un total de </t>
    </r>
    <r>
      <rPr>
        <b/>
        <sz val="12"/>
        <rFont val="Arial Narrow"/>
        <family val="2"/>
      </rPr>
      <t xml:space="preserve">562 </t>
    </r>
    <r>
      <rPr>
        <sz val="12"/>
        <rFont val="Arial Narrow"/>
        <family val="2"/>
      </rPr>
      <t xml:space="preserve">requerimientos o correspondencias, recibidos por el sistema de correspondencia de ventanilla única la cual se direccionó de manera inmediata a las oficinas correspondientes, de las cuales se tramitaron un total de </t>
    </r>
    <r>
      <rPr>
        <b/>
        <sz val="12"/>
        <rFont val="Arial Narrow"/>
        <family val="2"/>
      </rPr>
      <t>262</t>
    </r>
    <r>
      <rPr>
        <sz val="12"/>
        <rFont val="Arial Narrow"/>
        <family val="2"/>
      </rPr>
      <t xml:space="preserve"> presentando un cumplimiento regular mensual de la meta de un</t>
    </r>
    <r>
      <rPr>
        <b/>
        <sz val="12"/>
        <color rgb="FFFF0000"/>
        <rFont val="Arial Narrow"/>
        <family val="2"/>
      </rPr>
      <t xml:space="preserve"> 47%,</t>
    </r>
    <r>
      <rPr>
        <sz val="12"/>
        <rFont val="Arial Narrow"/>
        <family val="2"/>
      </rPr>
      <t xml:space="preserve"> igualmente el acumulado al mes de junio de correspondencia recepcionada, clasificada y direccionada fue un total de </t>
    </r>
    <r>
      <rPr>
        <b/>
        <sz val="12"/>
        <rFont val="Arial Narrow"/>
        <family val="2"/>
      </rPr>
      <t>4358</t>
    </r>
    <r>
      <rPr>
        <sz val="12"/>
        <rFont val="Arial Narrow"/>
        <family val="2"/>
      </rPr>
      <t xml:space="preserve"> solicitudes o PQRS, de las cuales se encuentran tramitadas un total acumulado de </t>
    </r>
    <r>
      <rPr>
        <b/>
        <sz val="12"/>
        <rFont val="Arial Narrow"/>
        <family val="2"/>
      </rPr>
      <t>3182</t>
    </r>
    <r>
      <rPr>
        <sz val="12"/>
        <rFont val="Arial Narrow"/>
        <family val="2"/>
      </rPr>
      <t xml:space="preserve"> solicitudes o PQRS presentando un porcentaje de correspondencia respondida de </t>
    </r>
    <r>
      <rPr>
        <b/>
        <sz val="12"/>
        <color rgb="FFFF0000"/>
        <rFont val="Arial Narrow"/>
        <family val="2"/>
      </rPr>
      <t>73%</t>
    </r>
    <r>
      <rPr>
        <sz val="12"/>
        <rFont val="Arial Narrow"/>
        <family val="2"/>
      </rPr>
      <t xml:space="preserve"> acumulado al mes de junio.</t>
    </r>
  </si>
  <si>
    <r>
      <t xml:space="preserve">Durante el mes de julio se recepcionaron, clasificaron y direccionaron un total de </t>
    </r>
    <r>
      <rPr>
        <b/>
        <sz val="12"/>
        <rFont val="Arial Narrow"/>
        <family val="2"/>
      </rPr>
      <t xml:space="preserve">965 </t>
    </r>
    <r>
      <rPr>
        <sz val="12"/>
        <rFont val="Arial Narrow"/>
        <family val="2"/>
      </rPr>
      <t xml:space="preserve">requerimientos o correspondencias, recibidos por el sistema de correspondencia de ventanilla única la cual se direccionó de manera inmediata a las oficinas correspondientes, de las cuales se tramitaron un total de </t>
    </r>
    <r>
      <rPr>
        <b/>
        <sz val="12"/>
        <rFont val="Arial Narrow"/>
        <family val="2"/>
      </rPr>
      <t>278</t>
    </r>
    <r>
      <rPr>
        <sz val="12"/>
        <rFont val="Arial Narrow"/>
        <family val="2"/>
      </rPr>
      <t xml:space="preserve"> presentando un incumplimiento  mensual de la meta de un</t>
    </r>
    <r>
      <rPr>
        <b/>
        <sz val="12"/>
        <color rgb="FFFF0000"/>
        <rFont val="Arial Narrow"/>
        <family val="2"/>
      </rPr>
      <t xml:space="preserve"> 29%,</t>
    </r>
    <r>
      <rPr>
        <sz val="12"/>
        <rFont val="Arial Narrow"/>
        <family val="2"/>
      </rPr>
      <t xml:space="preserve"> igualmente el acumulado al mes de julio de correspondencia recepcionada, clasificada y direccionada fue un total de </t>
    </r>
    <r>
      <rPr>
        <b/>
        <sz val="12"/>
        <rFont val="Arial Narrow"/>
        <family val="2"/>
      </rPr>
      <t>5323</t>
    </r>
    <r>
      <rPr>
        <sz val="12"/>
        <rFont val="Arial Narrow"/>
        <family val="2"/>
      </rPr>
      <t xml:space="preserve"> solicitudes o PQRS, de las cuales se encuentran tramitadas un total acumulado de </t>
    </r>
    <r>
      <rPr>
        <b/>
        <sz val="12"/>
        <rFont val="Arial Narrow"/>
        <family val="2"/>
      </rPr>
      <t>3824</t>
    </r>
    <r>
      <rPr>
        <sz val="12"/>
        <rFont val="Arial Narrow"/>
        <family val="2"/>
      </rPr>
      <t xml:space="preserve"> solicitudes o PQRS presentando un porcentaje de correspondencia respondida de </t>
    </r>
    <r>
      <rPr>
        <b/>
        <sz val="12"/>
        <color rgb="FFFF0000"/>
        <rFont val="Arial Narrow"/>
        <family val="2"/>
      </rPr>
      <t>72%</t>
    </r>
    <r>
      <rPr>
        <sz val="12"/>
        <rFont val="Arial Narrow"/>
        <family val="2"/>
      </rPr>
      <t xml:space="preserve"> acumulado al mes de julio.</t>
    </r>
  </si>
  <si>
    <r>
      <t xml:space="preserve">Durante el mes de Agosto se recepcionaron, clasificaron y direccionaron un total de </t>
    </r>
    <r>
      <rPr>
        <b/>
        <sz val="12"/>
        <rFont val="Arial Narrow"/>
        <family val="2"/>
      </rPr>
      <t xml:space="preserve">716 </t>
    </r>
    <r>
      <rPr>
        <sz val="12"/>
        <rFont val="Arial Narrow"/>
        <family val="2"/>
      </rPr>
      <t xml:space="preserve">requerimientos o correspondencias, recibidos por el sistema de correspondencia de ventanilla única la cual se direccionó de manera inmediata a las oficinas correspondientes, de las cuales se tramitaron un total de </t>
    </r>
    <r>
      <rPr>
        <b/>
        <sz val="12"/>
        <rFont val="Arial Narrow"/>
        <family val="2"/>
      </rPr>
      <t>399</t>
    </r>
    <r>
      <rPr>
        <sz val="12"/>
        <rFont val="Arial Narrow"/>
        <family val="2"/>
      </rPr>
      <t xml:space="preserve"> presentando un cumplimiento regular mensual de la meta de un</t>
    </r>
    <r>
      <rPr>
        <b/>
        <sz val="12"/>
        <color rgb="FFFF0000"/>
        <rFont val="Arial Narrow"/>
        <family val="2"/>
      </rPr>
      <t xml:space="preserve"> 56%,</t>
    </r>
    <r>
      <rPr>
        <sz val="12"/>
        <rFont val="Arial Narrow"/>
        <family val="2"/>
      </rPr>
      <t xml:space="preserve"> igualmente el acumulado al mes de Agosto de correspondencia recepcionada, clasificada y direccionada fue un total de </t>
    </r>
    <r>
      <rPr>
        <b/>
        <sz val="12"/>
        <rFont val="Arial Narrow"/>
        <family val="2"/>
      </rPr>
      <t>6039</t>
    </r>
    <r>
      <rPr>
        <sz val="12"/>
        <rFont val="Arial Narrow"/>
        <family val="2"/>
      </rPr>
      <t xml:space="preserve"> solicitudes o PQRS, de las cuales se encuentran tramitadas un total acumulado de </t>
    </r>
    <r>
      <rPr>
        <b/>
        <sz val="12"/>
        <rFont val="Arial Narrow"/>
        <family val="2"/>
      </rPr>
      <t>4834</t>
    </r>
    <r>
      <rPr>
        <sz val="12"/>
        <rFont val="Arial Narrow"/>
        <family val="2"/>
      </rPr>
      <t xml:space="preserve"> solicitudes o PQRS presentando un porcentaje de correspondencia respondida de </t>
    </r>
    <r>
      <rPr>
        <b/>
        <sz val="12"/>
        <color rgb="FFFF0000"/>
        <rFont val="Arial Narrow"/>
        <family val="2"/>
      </rPr>
      <t>80%</t>
    </r>
    <r>
      <rPr>
        <sz val="12"/>
        <rFont val="Arial Narrow"/>
        <family val="2"/>
      </rPr>
      <t xml:space="preserve"> acumulado al mes de Agosto.</t>
    </r>
  </si>
  <si>
    <t xml:space="preserve">Oficina Asesora de Comunicaciones y particpacion ciudadana </t>
  </si>
  <si>
    <t>Oficina Asesora de Comunicaciones y particpacion ciudadan</t>
  </si>
  <si>
    <r>
      <t xml:space="preserve">Durante el mes de Septiembre se recepcionaron, clasificaron y direccionaron un total de </t>
    </r>
    <r>
      <rPr>
        <b/>
        <sz val="12"/>
        <rFont val="Arial Narrow"/>
        <family val="2"/>
      </rPr>
      <t xml:space="preserve">820 </t>
    </r>
    <r>
      <rPr>
        <sz val="12"/>
        <rFont val="Arial Narrow"/>
        <family val="2"/>
      </rPr>
      <t xml:space="preserve">requerimientos o correspondencias, recibidos por el sistema de correspondencia de ventanilla única la cual se direccionó de manera inmediata a las oficinas correspondientes, de las cuales se tramitaron un total de </t>
    </r>
    <r>
      <rPr>
        <b/>
        <sz val="12"/>
        <rFont val="Arial Narrow"/>
        <family val="2"/>
      </rPr>
      <t>526</t>
    </r>
    <r>
      <rPr>
        <sz val="12"/>
        <rFont val="Arial Narrow"/>
        <family val="2"/>
      </rPr>
      <t xml:space="preserve"> presentando un cumplimiento regular mensual de la meta de un</t>
    </r>
    <r>
      <rPr>
        <b/>
        <sz val="12"/>
        <color rgb="FFFF0000"/>
        <rFont val="Arial Narrow"/>
        <family val="2"/>
      </rPr>
      <t xml:space="preserve"> 64%,</t>
    </r>
    <r>
      <rPr>
        <sz val="12"/>
        <rFont val="Arial Narrow"/>
        <family val="2"/>
      </rPr>
      <t xml:space="preserve"> igualmente el acumulado al mes de Septiembre de correspondencia recepcionada, clasificada y direccionada fue un total de </t>
    </r>
    <r>
      <rPr>
        <b/>
        <sz val="12"/>
        <rFont val="Arial Narrow"/>
        <family val="2"/>
      </rPr>
      <t>6859</t>
    </r>
    <r>
      <rPr>
        <sz val="12"/>
        <rFont val="Arial Narrow"/>
        <family val="2"/>
      </rPr>
      <t xml:space="preserve"> solicitudes o PQRS, de las cuales se encuentran tramitadas un total acumulado de </t>
    </r>
    <r>
      <rPr>
        <b/>
        <sz val="12"/>
        <rFont val="Arial Narrow"/>
        <family val="2"/>
      </rPr>
      <t>5755</t>
    </r>
    <r>
      <rPr>
        <sz val="12"/>
        <rFont val="Arial Narrow"/>
        <family val="2"/>
      </rPr>
      <t xml:space="preserve"> solicitudes o PQRS presentando un porcentaje de correspondencia respondida de </t>
    </r>
    <r>
      <rPr>
        <b/>
        <sz val="12"/>
        <color rgb="FFFF0000"/>
        <rFont val="Arial Narrow"/>
        <family val="2"/>
      </rPr>
      <t>84%</t>
    </r>
    <r>
      <rPr>
        <sz val="12"/>
        <rFont val="Arial Narrow"/>
        <family val="2"/>
      </rPr>
      <t xml:space="preserve"> acumulado al mes de Septiembre.</t>
    </r>
  </si>
  <si>
    <r>
      <t xml:space="preserve">Durante el mes de Octubre se recepcionaron, clasificaron y direccionaron un total de </t>
    </r>
    <r>
      <rPr>
        <b/>
        <sz val="12"/>
        <rFont val="Arial Narrow"/>
        <family val="2"/>
      </rPr>
      <t xml:space="preserve">921 </t>
    </r>
    <r>
      <rPr>
        <sz val="12"/>
        <rFont val="Arial Narrow"/>
        <family val="2"/>
      </rPr>
      <t xml:space="preserve">requerimientos o correspondencias, recibidos por el sistema de correspondencia de ventanilla única la cual se direccionó de manera inmediata a las oficinas correspondientes, de las cuales se tramitaron un total de </t>
    </r>
    <r>
      <rPr>
        <b/>
        <sz val="12"/>
        <rFont val="Arial Narrow"/>
        <family val="2"/>
      </rPr>
      <t>484</t>
    </r>
    <r>
      <rPr>
        <sz val="12"/>
        <rFont val="Arial Narrow"/>
        <family val="2"/>
      </rPr>
      <t xml:space="preserve"> presentando un cumplimiento regular mensual de la meta de un</t>
    </r>
    <r>
      <rPr>
        <b/>
        <sz val="12"/>
        <color rgb="FFFF0000"/>
        <rFont val="Arial Narrow"/>
        <family val="2"/>
      </rPr>
      <t xml:space="preserve"> 52%,</t>
    </r>
    <r>
      <rPr>
        <sz val="12"/>
        <rFont val="Arial Narrow"/>
        <family val="2"/>
      </rPr>
      <t xml:space="preserve"> igualmente el acumulado al mes de Octubre de correspondencia recepcionada, clasificada y direccionada fue un total de </t>
    </r>
    <r>
      <rPr>
        <b/>
        <sz val="12"/>
        <rFont val="Arial Narrow"/>
        <family val="2"/>
      </rPr>
      <t>7780</t>
    </r>
    <r>
      <rPr>
        <sz val="12"/>
        <rFont val="Arial Narrow"/>
        <family val="2"/>
      </rPr>
      <t xml:space="preserve"> solicitudes o PQRS, de las cuales se encuentran tramitadas un total acumulado de </t>
    </r>
    <r>
      <rPr>
        <b/>
        <sz val="12"/>
        <rFont val="Arial Narrow"/>
        <family val="2"/>
      </rPr>
      <t>6294</t>
    </r>
    <r>
      <rPr>
        <sz val="12"/>
        <rFont val="Arial Narrow"/>
        <family val="2"/>
      </rPr>
      <t xml:space="preserve"> solicitudes o PQRS presentando un porcentaje de correspondencia respondida de </t>
    </r>
    <r>
      <rPr>
        <b/>
        <sz val="12"/>
        <color rgb="FFFF0000"/>
        <rFont val="Arial Narrow"/>
        <family val="2"/>
      </rPr>
      <t>81%</t>
    </r>
    <r>
      <rPr>
        <sz val="12"/>
        <rFont val="Arial Narrow"/>
        <family val="2"/>
      </rPr>
      <t xml:space="preserve"> acumulado al mes de Octubre.</t>
    </r>
  </si>
  <si>
    <t xml:space="preserve">En el informe presentado y enviado para publicacion se presentan sugerencias de conformidad con cada grupo de valor y con cada criterio evaluado                                                                                                                            Se plantea fortalecer el plan de capacitacion en temas de atencion al publico </t>
  </si>
  <si>
    <t>Se realizó el proceso de MEDICION SATISFACCION NECESIDADES Y EXPECTATIVAS
DE LOS CLIENTES, USUARIOS Y PARTES INTERESADAS con Código: PRO-AC-001,  se  realizaron encuestas fisicas y digitales en el mes de  octubre, noviembre y diciembre a 14 grupos de valor, la medicion del indicador se toma de los 6 grupos de clientes externos, dando como resultado un 77% la medición de la satisfacción de clientes, usuarios y partes interesadas. Por consiguiente, el porcentaje de cumplimeinto con respecto a la meta es de 87%.</t>
  </si>
  <si>
    <r>
      <t xml:space="preserve">Durante el mes de Noviembre se recepcionaron, clasificaron y direccionaron un total de </t>
    </r>
    <r>
      <rPr>
        <b/>
        <sz val="12"/>
        <rFont val="Arial Narrow"/>
        <family val="2"/>
      </rPr>
      <t xml:space="preserve">741 </t>
    </r>
    <r>
      <rPr>
        <sz val="12"/>
        <rFont val="Arial Narrow"/>
        <family val="2"/>
      </rPr>
      <t xml:space="preserve">requerimientos o correspondencias, recibidos por el sistema de correspondencia de ventanilla única la cual se direccionó de manera inmediata a las oficinas correspondientes, de las cuales se tramitaron un total de </t>
    </r>
    <r>
      <rPr>
        <b/>
        <sz val="12"/>
        <rFont val="Arial Narrow"/>
        <family val="2"/>
      </rPr>
      <t>346</t>
    </r>
    <r>
      <rPr>
        <sz val="12"/>
        <rFont val="Arial Narrow"/>
        <family val="2"/>
      </rPr>
      <t xml:space="preserve"> presentando un cumplimiento regular mensual de la meta de un</t>
    </r>
    <r>
      <rPr>
        <b/>
        <sz val="12"/>
        <color rgb="FFFF0000"/>
        <rFont val="Arial Narrow"/>
        <family val="2"/>
      </rPr>
      <t xml:space="preserve"> 46,6%,</t>
    </r>
    <r>
      <rPr>
        <sz val="12"/>
        <rFont val="Arial Narrow"/>
        <family val="2"/>
      </rPr>
      <t xml:space="preserve"> igualmente el acumulado al mes de Noviembre de correspondencia recepcionada, clasificada y direccionada fue un total de </t>
    </r>
    <r>
      <rPr>
        <b/>
        <sz val="12"/>
        <rFont val="Arial Narrow"/>
        <family val="2"/>
      </rPr>
      <t>8521</t>
    </r>
    <r>
      <rPr>
        <sz val="12"/>
        <rFont val="Arial Narrow"/>
        <family val="2"/>
      </rPr>
      <t xml:space="preserve"> solicitudes o PQRS, de las cuales se encuentran tramitadas un total acumulado de </t>
    </r>
    <r>
      <rPr>
        <b/>
        <sz val="12"/>
        <rFont val="Arial Narrow"/>
        <family val="2"/>
      </rPr>
      <t>6845</t>
    </r>
    <r>
      <rPr>
        <sz val="12"/>
        <rFont val="Arial Narrow"/>
        <family val="2"/>
      </rPr>
      <t xml:space="preserve"> solicitudes o PQRS presentando un porcentaje de correspondencia respondida de </t>
    </r>
    <r>
      <rPr>
        <b/>
        <sz val="12"/>
        <color rgb="FFFF0000"/>
        <rFont val="Arial Narrow"/>
        <family val="2"/>
      </rPr>
      <t>80,3%</t>
    </r>
    <r>
      <rPr>
        <sz val="12"/>
        <rFont val="Arial Narrow"/>
        <family val="2"/>
      </rPr>
      <t xml:space="preserve"> acumulado al mes de Noviembre.</t>
    </r>
  </si>
  <si>
    <t>31/11/2025</t>
  </si>
  <si>
    <r>
      <t xml:space="preserve">Durante el mes de Diciembre se recepcionaron, clasificaron y direccionaron un total de </t>
    </r>
    <r>
      <rPr>
        <b/>
        <sz val="12"/>
        <rFont val="Arial Narrow"/>
        <family val="2"/>
      </rPr>
      <t xml:space="preserve">900 </t>
    </r>
    <r>
      <rPr>
        <sz val="12"/>
        <rFont val="Arial Narrow"/>
        <family val="2"/>
      </rPr>
      <t xml:space="preserve">requerimientos o correspondencias, recibidos por el sistema de correspondencia de ventanilla única la cual se direccionó de manera inmediata a las oficinas correspondientes, de las cuales se tramitaron un total de </t>
    </r>
    <r>
      <rPr>
        <b/>
        <sz val="12"/>
        <rFont val="Arial Narrow"/>
        <family val="2"/>
      </rPr>
      <t>499</t>
    </r>
    <r>
      <rPr>
        <sz val="12"/>
        <rFont val="Arial Narrow"/>
        <family val="2"/>
      </rPr>
      <t xml:space="preserve"> presentando un cumplimiento regular mensual de la meta de un</t>
    </r>
    <r>
      <rPr>
        <b/>
        <sz val="12"/>
        <color rgb="FFFF0000"/>
        <rFont val="Arial Narrow"/>
        <family val="2"/>
      </rPr>
      <t xml:space="preserve"> 55,4%,</t>
    </r>
    <r>
      <rPr>
        <sz val="12"/>
        <rFont val="Arial Narrow"/>
        <family val="2"/>
      </rPr>
      <t xml:space="preserve"> igualmente el acumulado al mes de Diciembre de correspondencia recepcionada, clasificada y direccionada fue un total de </t>
    </r>
    <r>
      <rPr>
        <b/>
        <sz val="12"/>
        <rFont val="Arial Narrow"/>
        <family val="2"/>
      </rPr>
      <t>9421</t>
    </r>
    <r>
      <rPr>
        <sz val="12"/>
        <rFont val="Arial Narrow"/>
        <family val="2"/>
      </rPr>
      <t xml:space="preserve"> solicitudes o PQRS, de las cuales se encuentran tramitadas un total acumulado de </t>
    </r>
    <r>
      <rPr>
        <b/>
        <sz val="12"/>
        <rFont val="Arial Narrow"/>
        <family val="2"/>
      </rPr>
      <t>8185</t>
    </r>
    <r>
      <rPr>
        <sz val="12"/>
        <rFont val="Arial Narrow"/>
        <family val="2"/>
      </rPr>
      <t xml:space="preserve"> solicitudes o PQRS presentando un porcentaje de correspondencia respondida de </t>
    </r>
    <r>
      <rPr>
        <b/>
        <sz val="12"/>
        <color rgb="FFFF0000"/>
        <rFont val="Arial Narrow"/>
        <family val="2"/>
      </rPr>
      <t>87%</t>
    </r>
    <r>
      <rPr>
        <sz val="12"/>
        <rFont val="Arial Narrow"/>
        <family val="2"/>
      </rPr>
      <t xml:space="preserve"> acumulado al mes de Diciembre.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</si>
</sst>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quot;$&quot;* #,##0_);_(&quot;$&quot;* \(#,##0\);_(&quot;$&quot;* &quot;-&quot;_);_(@_)"/>
  </numFmts>
  <fonts count="18" x14ac:knownFonts="1">
    <font>
      <sz val="10"/>
      <name val="Arial"/>
      <family val="2"/>
    </font>
    <font>
      <sz val="11"/>
      <color theme="1"/>
      <name val="Calibri"/>
      <family val="2"/>
      <scheme val="minor"/>
    </font>
    <font>
      <sz val="10"/>
      <name val="Arial"/>
      <family val="2"/>
    </font>
    <font>
      <b/>
      <sz val="10"/>
      <name val="Arial"/>
      <family val="2"/>
    </font>
    <font>
      <sz val="11"/>
      <name val="Arial"/>
      <family val="2"/>
    </font>
    <font>
      <sz val="10"/>
      <color theme="0"/>
      <name val="Arial"/>
      <family val="2"/>
    </font>
    <font>
      <b/>
      <sz val="12"/>
      <name val="Arial"/>
      <family val="2"/>
    </font>
    <font>
      <b/>
      <sz val="11"/>
      <name val="Arial"/>
      <family val="2"/>
    </font>
    <font>
      <b/>
      <sz val="9"/>
      <name val="Arial"/>
      <family val="2"/>
    </font>
    <font>
      <sz val="9"/>
      <name val="Arial"/>
      <family val="2"/>
    </font>
    <font>
      <sz val="12"/>
      <name val="Arial Narrow"/>
      <family val="2"/>
    </font>
    <font>
      <sz val="8"/>
      <name val="Arial"/>
      <family val="2"/>
    </font>
    <font>
      <sz val="9"/>
      <color indexed="81"/>
      <name val="Tahoma"/>
      <family val="2"/>
    </font>
    <font>
      <sz val="8"/>
      <color indexed="81"/>
      <name val="Tahoma"/>
      <family val="2"/>
    </font>
    <font>
      <b/>
      <sz val="9"/>
      <color indexed="81"/>
      <name val="Tahoma"/>
      <family val="2"/>
    </font>
    <font>
      <sz val="9"/>
      <color theme="0"/>
      <name val="Arial"/>
      <family val="2"/>
    </font>
    <font>
      <b/>
      <sz val="12"/>
      <name val="Arial Narrow"/>
      <family val="2"/>
    </font>
    <font>
      <b/>
      <sz val="12"/>
      <color rgb="FFFF0000"/>
      <name val="Arial Narrow"/>
      <family val="2"/>
    </font>
  </fonts>
  <fills count="10">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165" fontId="2" fillId="0" borderId="0" applyFont="0" applyFill="0" applyBorder="0" applyAlignment="0" applyProtection="0"/>
    <xf numFmtId="9" fontId="2" fillId="0" borderId="0" applyFont="0" applyFill="0" applyBorder="0" applyAlignment="0" applyProtection="0"/>
    <xf numFmtId="0" fontId="1" fillId="0" borderId="0"/>
    <xf numFmtId="164" fontId="2" fillId="0" borderId="0" applyFont="0" applyFill="0" applyBorder="0" applyAlignment="0" applyProtection="0"/>
  </cellStyleXfs>
  <cellXfs count="151">
    <xf numFmtId="0" fontId="0" fillId="0" borderId="0" xfId="0"/>
    <xf numFmtId="0" fontId="4"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center" vertical="center" wrapText="1"/>
    </xf>
    <xf numFmtId="0" fontId="6" fillId="0" borderId="16" xfId="0" applyFont="1" applyBorder="1" applyAlignment="1">
      <alignment horizontal="center" vertical="center" wrapText="1"/>
    </xf>
    <xf numFmtId="0" fontId="7" fillId="0" borderId="17" xfId="0" applyFont="1" applyBorder="1" applyAlignment="1">
      <alignment horizontal="left"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0" fillId="0" borderId="23" xfId="0" applyBorder="1" applyAlignment="1">
      <alignment horizontal="center" vertical="center" wrapText="1"/>
    </xf>
    <xf numFmtId="0" fontId="6" fillId="4" borderId="24"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2" fillId="0" borderId="15" xfId="0" applyFont="1" applyBorder="1" applyAlignment="1">
      <alignment horizontal="center" vertical="center" wrapText="1"/>
    </xf>
    <xf numFmtId="0" fontId="3" fillId="5" borderId="34"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3" fillId="0" borderId="0" xfId="0" applyFont="1" applyAlignment="1">
      <alignment horizontal="center" vertical="center" wrapText="1"/>
    </xf>
    <xf numFmtId="0" fontId="3" fillId="4" borderId="38"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9" fontId="9" fillId="0" borderId="0" xfId="2" applyFont="1" applyAlignment="1">
      <alignment horizontal="center" vertical="center" wrapText="1"/>
    </xf>
    <xf numFmtId="9" fontId="0" fillId="0" borderId="0" xfId="2" applyFont="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6" xfId="0" applyBorder="1" applyAlignment="1">
      <alignment horizontal="center" vertical="center" wrapText="1"/>
    </xf>
    <xf numFmtId="0" fontId="0" fillId="0" borderId="37" xfId="0" applyBorder="1" applyAlignment="1">
      <alignment horizontal="center" vertical="center" wrapText="1"/>
    </xf>
    <xf numFmtId="9" fontId="0" fillId="0" borderId="0" xfId="0" applyNumberFormat="1" applyAlignment="1">
      <alignment horizontal="center" vertical="center" wrapText="1"/>
    </xf>
    <xf numFmtId="165" fontId="0" fillId="0" borderId="0" xfId="1" applyFont="1" applyAlignment="1">
      <alignment horizontal="center" vertical="center" wrapText="1"/>
    </xf>
    <xf numFmtId="9" fontId="0" fillId="6" borderId="34" xfId="0" applyNumberFormat="1" applyFill="1" applyBorder="1" applyAlignment="1">
      <alignment horizontal="center" vertical="center" wrapText="1"/>
    </xf>
    <xf numFmtId="9" fontId="0" fillId="7" borderId="34" xfId="0" applyNumberFormat="1" applyFill="1" applyBorder="1" applyAlignment="1">
      <alignment horizontal="center" vertical="center" wrapText="1"/>
    </xf>
    <xf numFmtId="9" fontId="0" fillId="8" borderId="35" xfId="0" applyNumberFormat="1" applyFill="1" applyBorder="1" applyAlignment="1">
      <alignment horizontal="center" vertical="center" wrapText="1"/>
    </xf>
    <xf numFmtId="9" fontId="2" fillId="8" borderId="35" xfId="0" applyNumberFormat="1" applyFont="1" applyFill="1" applyBorder="1" applyAlignment="1">
      <alignment horizontal="center" vertical="center" wrapText="1"/>
    </xf>
    <xf numFmtId="0" fontId="3" fillId="4" borderId="47"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49" xfId="0" applyFont="1" applyFill="1" applyBorder="1" applyAlignment="1">
      <alignment horizontal="center" vertical="center" wrapText="1"/>
    </xf>
    <xf numFmtId="14" fontId="9" fillId="0" borderId="31" xfId="0" applyNumberFormat="1" applyFont="1" applyBorder="1" applyAlignment="1">
      <alignment horizontal="center" vertical="center" wrapText="1"/>
    </xf>
    <xf numFmtId="9" fontId="9" fillId="0" borderId="34" xfId="2" applyFont="1" applyBorder="1" applyAlignment="1">
      <alignment horizontal="center" vertical="center" wrapText="1"/>
    </xf>
    <xf numFmtId="0" fontId="0" fillId="6" borderId="34" xfId="0" applyFill="1" applyBorder="1" applyAlignment="1">
      <alignment horizontal="center" vertical="center" wrapText="1"/>
    </xf>
    <xf numFmtId="14" fontId="0" fillId="0" borderId="43" xfId="0" applyNumberFormat="1" applyBorder="1" applyAlignment="1">
      <alignment horizontal="center" vertical="center" wrapText="1"/>
    </xf>
    <xf numFmtId="9" fontId="9" fillId="0" borderId="44" xfId="2" applyFont="1" applyFill="1" applyBorder="1" applyAlignment="1">
      <alignment horizontal="center" vertical="center" wrapText="1"/>
    </xf>
    <xf numFmtId="14" fontId="0" fillId="0" borderId="44" xfId="0" applyNumberFormat="1" applyBorder="1" applyAlignment="1">
      <alignment horizontal="center" vertical="center" wrapText="1"/>
    </xf>
    <xf numFmtId="14" fontId="9" fillId="0" borderId="46" xfId="0" applyNumberFormat="1" applyFont="1" applyBorder="1" applyAlignment="1">
      <alignment horizontal="center" vertical="center" wrapText="1"/>
    </xf>
    <xf numFmtId="0" fontId="0" fillId="0" borderId="43" xfId="0" applyBorder="1" applyAlignment="1">
      <alignment horizontal="center" vertical="center" wrapText="1"/>
    </xf>
    <xf numFmtId="14" fontId="2" fillId="0" borderId="46" xfId="0" applyNumberFormat="1" applyFont="1" applyBorder="1" applyAlignment="1">
      <alignment horizontal="center" vertical="center" wrapText="1"/>
    </xf>
    <xf numFmtId="2" fontId="0" fillId="0" borderId="0" xfId="0" applyNumberFormat="1" applyAlignment="1">
      <alignment horizontal="center" vertical="center" wrapText="1"/>
    </xf>
    <xf numFmtId="14" fontId="0" fillId="0" borderId="46" xfId="0" applyNumberFormat="1" applyBorder="1" applyAlignment="1">
      <alignment horizontal="center" vertical="center" wrapText="1"/>
    </xf>
    <xf numFmtId="9" fontId="9" fillId="0" borderId="44" xfId="2" applyFont="1" applyBorder="1" applyAlignment="1">
      <alignment horizontal="center" vertical="center" wrapText="1"/>
    </xf>
    <xf numFmtId="14" fontId="0" fillId="0" borderId="52" xfId="0" applyNumberFormat="1"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12" xfId="0" applyBorder="1" applyAlignment="1">
      <alignment horizontal="center" vertical="center" wrapText="1"/>
    </xf>
    <xf numFmtId="0" fontId="6" fillId="4" borderId="31"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4" borderId="50" xfId="0" applyFont="1" applyFill="1" applyBorder="1" applyAlignment="1">
      <alignment horizontal="center" vertical="center" wrapText="1"/>
    </xf>
    <xf numFmtId="3" fontId="15" fillId="0" borderId="0" xfId="0" applyNumberFormat="1" applyFont="1" applyAlignment="1">
      <alignment horizontal="right"/>
    </xf>
    <xf numFmtId="4" fontId="5" fillId="0" borderId="0" xfId="0" applyNumberFormat="1" applyFont="1" applyAlignment="1">
      <alignment horizontal="right"/>
    </xf>
    <xf numFmtId="9" fontId="2" fillId="0" borderId="44" xfId="2" applyNumberFormat="1" applyFont="1" applyBorder="1" applyAlignment="1">
      <alignment horizontal="center" vertical="center" wrapText="1"/>
    </xf>
    <xf numFmtId="9" fontId="9" fillId="6" borderId="44" xfId="2" applyFont="1" applyFill="1" applyBorder="1" applyAlignment="1">
      <alignment horizontal="center" vertical="center" wrapText="1"/>
    </xf>
    <xf numFmtId="9" fontId="9" fillId="7" borderId="44" xfId="2" applyFont="1" applyFill="1" applyBorder="1" applyAlignment="1">
      <alignment horizontal="center" vertical="center" wrapText="1"/>
    </xf>
    <xf numFmtId="9" fontId="2" fillId="6" borderId="44" xfId="2" applyFont="1" applyFill="1" applyBorder="1" applyAlignment="1">
      <alignment horizontal="center" vertical="center" wrapText="1"/>
    </xf>
    <xf numFmtId="9" fontId="2" fillId="7" borderId="44" xfId="2"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12" xfId="0"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3" fillId="4" borderId="51"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0" borderId="32" xfId="0" applyBorder="1" applyAlignment="1">
      <alignment horizontal="center" vertical="center" wrapText="1"/>
    </xf>
    <xf numFmtId="0" fontId="2" fillId="0" borderId="10" xfId="0" applyFont="1" applyBorder="1" applyAlignment="1">
      <alignment horizontal="center" vertical="center" wrapText="1"/>
    </xf>
    <xf numFmtId="0" fontId="2" fillId="0" borderId="33" xfId="0" applyFont="1" applyBorder="1" applyAlignment="1">
      <alignment horizontal="center" vertical="center" wrapText="1"/>
    </xf>
    <xf numFmtId="0" fontId="0" fillId="0" borderId="34" xfId="0"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6" fillId="4" borderId="31" xfId="0" applyFont="1" applyFill="1" applyBorder="1" applyAlignment="1">
      <alignment horizontal="center" vertical="center" wrapText="1"/>
    </xf>
    <xf numFmtId="9" fontId="11" fillId="9" borderId="16" xfId="0" applyNumberFormat="1" applyFont="1" applyFill="1" applyBorder="1" applyAlignment="1">
      <alignment horizontal="center" vertical="center" wrapText="1"/>
    </xf>
    <xf numFmtId="0" fontId="11" fillId="9" borderId="16" xfId="0" applyFont="1" applyFill="1" applyBorder="1" applyAlignment="1">
      <alignment horizontal="center" vertical="center" wrapText="1"/>
    </xf>
    <xf numFmtId="0" fontId="11" fillId="9" borderId="0" xfId="0" applyFont="1" applyFill="1" applyAlignment="1">
      <alignment horizontal="center" vertical="center" wrapText="1"/>
    </xf>
    <xf numFmtId="0" fontId="6" fillId="4" borderId="34" xfId="0" applyFont="1" applyFill="1" applyBorder="1" applyAlignment="1">
      <alignment horizontal="center" vertical="center" wrapText="1"/>
    </xf>
    <xf numFmtId="9" fontId="11" fillId="9" borderId="34" xfId="0" applyNumberFormat="1" applyFont="1" applyFill="1" applyBorder="1" applyAlignment="1">
      <alignment horizontal="center" vertical="center" wrapText="1"/>
    </xf>
    <xf numFmtId="0" fontId="11" fillId="9" borderId="34"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0" xfId="0" applyFont="1" applyFill="1" applyAlignment="1">
      <alignment horizontal="center" vertical="center" wrapText="1"/>
    </xf>
    <xf numFmtId="0" fontId="2" fillId="0" borderId="32" xfId="0" applyFont="1" applyBorder="1" applyAlignment="1">
      <alignment horizontal="center" vertical="center" wrapText="1"/>
    </xf>
    <xf numFmtId="0" fontId="2" fillId="0" borderId="11" xfId="0" applyFont="1" applyBorder="1" applyAlignment="1">
      <alignment horizontal="center" vertical="center"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0" fillId="0" borderId="22" xfId="0" applyBorder="1" applyAlignment="1">
      <alignment horizontal="center" vertical="center" wrapText="1"/>
    </xf>
    <xf numFmtId="0" fontId="2" fillId="0" borderId="22"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0" fillId="0" borderId="29" xfId="0" applyBorder="1" applyAlignment="1">
      <alignment horizontal="center" vertical="center" wrapText="1"/>
    </xf>
    <xf numFmtId="0" fontId="2" fillId="0" borderId="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9"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0" fillId="0" borderId="4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Alignment="1">
      <alignment horizontal="center" vertical="center" wrapText="1"/>
    </xf>
    <xf numFmtId="0" fontId="6" fillId="0" borderId="2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6" fillId="4" borderId="12"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9" xfId="0" applyFont="1" applyFill="1" applyBorder="1" applyAlignment="1">
      <alignment horizontal="center" vertical="center" wrapText="1"/>
    </xf>
    <xf numFmtId="9" fontId="0" fillId="0" borderId="16" xfId="2" applyFont="1" applyBorder="1" applyAlignment="1">
      <alignment horizontal="center" vertical="center" wrapText="1"/>
    </xf>
    <xf numFmtId="9" fontId="2" fillId="0" borderId="16" xfId="2" applyFont="1" applyBorder="1" applyAlignment="1">
      <alignment horizontal="center" vertical="center" wrapText="1"/>
    </xf>
    <xf numFmtId="9" fontId="2" fillId="0" borderId="8" xfId="2" applyFont="1" applyBorder="1" applyAlignment="1">
      <alignment horizontal="center" vertical="center" wrapText="1"/>
    </xf>
    <xf numFmtId="9" fontId="2" fillId="0" borderId="34" xfId="2" applyFont="1" applyBorder="1" applyAlignment="1">
      <alignment horizontal="center" vertical="center" wrapText="1"/>
    </xf>
    <xf numFmtId="0" fontId="6" fillId="4" borderId="36"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0" fillId="0" borderId="25" xfId="0"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54" xfId="0" applyFont="1" applyBorder="1" applyAlignment="1">
      <alignment horizontal="center" vertical="center" wrapText="1"/>
    </xf>
    <xf numFmtId="9" fontId="0" fillId="6" borderId="34" xfId="2" applyFont="1" applyFill="1" applyBorder="1" applyAlignment="1">
      <alignment horizontal="center" vertical="center" wrapText="1"/>
    </xf>
  </cellXfs>
  <cellStyles count="5">
    <cellStyle name="Millares 2" xfId="4" xr:uid="{00000000-0005-0000-0000-000000000000}"/>
    <cellStyle name="Moneda [0]" xfId="1" builtinId="7"/>
    <cellStyle name="Normal" xfId="0" builtinId="0"/>
    <cellStyle name="Normal 2" xfId="3" xr:uid="{00000000-0005-0000-0000-000003000000}"/>
    <cellStyle name="Porcentaje" xfId="2" builtinId="5"/>
  </cellStyles>
  <dxfs count="0"/>
  <tableStyles count="0" defaultTableStyle="TableStyleMedium2" defaultPivotStyle="PivotStyleLight16"/>
  <colors>
    <mruColors>
      <color rgb="FFFF99FF"/>
      <color rgb="FFFFCCFF"/>
      <color rgb="FFA5DE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'INDICADOR 1 AC'!$B$22</c:f>
              <c:strCache>
                <c:ptCount val="1"/>
                <c:pt idx="0">
                  <c:v>Meta</c:v>
                </c:pt>
              </c:strCache>
            </c:strRef>
          </c:tx>
          <c:spPr>
            <a:solidFill>
              <a:schemeClr val="accent1"/>
            </a:solidFill>
            <a:ln>
              <a:noFill/>
            </a:ln>
            <a:effectLst/>
          </c:spPr>
          <c:invertIfNegative val="0"/>
          <c:val>
            <c:numRef>
              <c:f>'INDICADOR 1 AC'!$B$23</c:f>
              <c:numCache>
                <c:formatCode>0%</c:formatCode>
                <c:ptCount val="1"/>
                <c:pt idx="0">
                  <c:v>0.89</c:v>
                </c:pt>
              </c:numCache>
            </c:numRef>
          </c:val>
          <c:extLst>
            <c:ext xmlns:c16="http://schemas.microsoft.com/office/drawing/2014/chart" uri="{C3380CC4-5D6E-409C-BE32-E72D297353CC}">
              <c16:uniqueId val="{00000000-561D-44A3-AAC5-0F533C7E3D84}"/>
            </c:ext>
          </c:extLst>
        </c:ser>
        <c:ser>
          <c:idx val="2"/>
          <c:order val="1"/>
          <c:tx>
            <c:strRef>
              <c:f>'INDICADOR 1 AC'!$D$22</c:f>
              <c:strCache>
                <c:ptCount val="1"/>
                <c:pt idx="0">
                  <c:v>% de Cumplim.</c:v>
                </c:pt>
              </c:strCache>
            </c:strRef>
          </c:tx>
          <c:spPr>
            <a:solidFill>
              <a:schemeClr val="accent3"/>
            </a:solidFill>
            <a:ln>
              <a:noFill/>
            </a:ln>
            <a:effectLst/>
          </c:spPr>
          <c:invertIfNegative val="0"/>
          <c:val>
            <c:numRef>
              <c:f>'INDICADOR 1 AC'!$D$23</c:f>
              <c:numCache>
                <c:formatCode>0%</c:formatCode>
                <c:ptCount val="1"/>
                <c:pt idx="0">
                  <c:v>0.8651685393258427</c:v>
                </c:pt>
              </c:numCache>
            </c:numRef>
          </c:val>
          <c:extLst>
            <c:ext xmlns:c16="http://schemas.microsoft.com/office/drawing/2014/chart" uri="{C3380CC4-5D6E-409C-BE32-E72D297353CC}">
              <c16:uniqueId val="{00000002-561D-44A3-AAC5-0F533C7E3D84}"/>
            </c:ext>
          </c:extLst>
        </c:ser>
        <c:dLbls>
          <c:showLegendKey val="0"/>
          <c:showVal val="0"/>
          <c:showCatName val="0"/>
          <c:showSerName val="0"/>
          <c:showPercent val="0"/>
          <c:showBubbleSize val="0"/>
        </c:dLbls>
        <c:gapWidth val="219"/>
        <c:overlap val="-27"/>
        <c:axId val="1130387040"/>
        <c:axId val="1130388704"/>
      </c:barChart>
      <c:catAx>
        <c:axId val="1130387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30388704"/>
        <c:crosses val="autoZero"/>
        <c:auto val="1"/>
        <c:lblAlgn val="ctr"/>
        <c:lblOffset val="100"/>
        <c:noMultiLvlLbl val="0"/>
      </c:catAx>
      <c:valAx>
        <c:axId val="11303887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30387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DE</a:t>
            </a:r>
            <a:r>
              <a:rPr lang="en-US" baseline="0"/>
              <a:t> PQRS TRAMITADOS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'INDICADOR 2 AC'!$D$22</c:f>
              <c:strCache>
                <c:ptCount val="1"/>
                <c:pt idx="0">
                  <c:v>% de Cumplim.</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 AC'!$A$23:$A$34</c:f>
              <c:strCache>
                <c:ptCount val="12"/>
                <c:pt idx="0">
                  <c:v>ENERO </c:v>
                </c:pt>
                <c:pt idx="1">
                  <c:v>FEBRERO</c:v>
                </c:pt>
                <c:pt idx="2">
                  <c:v>MARZO</c:v>
                </c:pt>
                <c:pt idx="3">
                  <c:v>ABRIL </c:v>
                </c:pt>
                <c:pt idx="4">
                  <c:v>MAYO </c:v>
                </c:pt>
                <c:pt idx="5">
                  <c:v>JUNIO </c:v>
                </c:pt>
                <c:pt idx="6">
                  <c:v>JULIO</c:v>
                </c:pt>
                <c:pt idx="7">
                  <c:v>AGOSTO </c:v>
                </c:pt>
                <c:pt idx="8">
                  <c:v>SEPTIEMBRE </c:v>
                </c:pt>
                <c:pt idx="9">
                  <c:v>OCTUBRE</c:v>
                </c:pt>
                <c:pt idx="10">
                  <c:v>NOVIEMBRE</c:v>
                </c:pt>
                <c:pt idx="11">
                  <c:v>DICIEMBRE </c:v>
                </c:pt>
              </c:strCache>
            </c:strRef>
          </c:cat>
          <c:val>
            <c:numRef>
              <c:f>'INDICADOR 2 AC'!$D$23:$D$34</c:f>
              <c:numCache>
                <c:formatCode>0%</c:formatCode>
                <c:ptCount val="12"/>
                <c:pt idx="0">
                  <c:v>1.0879970544918998</c:v>
                </c:pt>
                <c:pt idx="1">
                  <c:v>0.93973533619456373</c:v>
                </c:pt>
                <c:pt idx="2">
                  <c:v>1.0573394495412842</c:v>
                </c:pt>
                <c:pt idx="3">
                  <c:v>1.002803261977574</c:v>
                </c:pt>
                <c:pt idx="4">
                  <c:v>0.96153846153846156</c:v>
                </c:pt>
                <c:pt idx="5">
                  <c:v>0.91268930702156947</c:v>
                </c:pt>
                <c:pt idx="6">
                  <c:v>0.89798985534473041</c:v>
                </c:pt>
                <c:pt idx="7">
                  <c:v>1.0005795661533365</c:v>
                </c:pt>
                <c:pt idx="8">
                  <c:v>1.0488044904505029</c:v>
                </c:pt>
                <c:pt idx="9">
                  <c:v>1.0112467866323906</c:v>
                </c:pt>
                <c:pt idx="10">
                  <c:v>1.0041368383992488</c:v>
                </c:pt>
                <c:pt idx="11">
                  <c:v>1.0860046704171531</c:v>
                </c:pt>
              </c:numCache>
            </c:numRef>
          </c:val>
          <c:extLst>
            <c:ext xmlns:c16="http://schemas.microsoft.com/office/drawing/2014/chart" uri="{C3380CC4-5D6E-409C-BE32-E72D297353CC}">
              <c16:uniqueId val="{00000000-5434-4FCE-8177-D384B575654E}"/>
            </c:ext>
          </c:extLst>
        </c:ser>
        <c:dLbls>
          <c:showLegendKey val="0"/>
          <c:showVal val="1"/>
          <c:showCatName val="0"/>
          <c:showSerName val="0"/>
          <c:showPercent val="0"/>
          <c:showBubbleSize val="0"/>
        </c:dLbls>
        <c:gapWidth val="150"/>
        <c:shape val="box"/>
        <c:axId val="703621712"/>
        <c:axId val="703611376"/>
        <c:axId val="0"/>
      </c:bar3DChart>
      <c:catAx>
        <c:axId val="7036217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03611376"/>
        <c:crosses val="autoZero"/>
        <c:auto val="1"/>
        <c:lblAlgn val="ctr"/>
        <c:lblOffset val="100"/>
        <c:noMultiLvlLbl val="0"/>
      </c:catAx>
      <c:valAx>
        <c:axId val="7036113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   cumplimiento</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03621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6</xdr:col>
      <xdr:colOff>0</xdr:colOff>
      <xdr:row>16</xdr:row>
      <xdr:rowOff>0</xdr:rowOff>
    </xdr:from>
    <xdr:to>
      <xdr:col>6</xdr:col>
      <xdr:colOff>9525</xdr:colOff>
      <xdr:row>16</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flipH="1" flipV="1">
          <a:off x="7181850" y="855345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xdr:colOff>
      <xdr:row>1</xdr:row>
      <xdr:rowOff>66675</xdr:rowOff>
    </xdr:from>
    <xdr:to>
      <xdr:col>0</xdr:col>
      <xdr:colOff>1104900</xdr:colOff>
      <xdr:row>3</xdr:row>
      <xdr:rowOff>85725</xdr:rowOff>
    </xdr:to>
    <xdr:pic>
      <xdr:nvPicPr>
        <xdr:cNvPr id="4" name="Imagen 6">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257175"/>
          <a:ext cx="1104899"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28576</xdr:colOff>
      <xdr:row>17</xdr:row>
      <xdr:rowOff>104775</xdr:rowOff>
    </xdr:from>
    <xdr:to>
      <xdr:col>0</xdr:col>
      <xdr:colOff>1209676</xdr:colOff>
      <xdr:row>19</xdr:row>
      <xdr:rowOff>133350</xdr:rowOff>
    </xdr:to>
    <xdr:pic>
      <xdr:nvPicPr>
        <xdr:cNvPr id="5" name="Imagen 7">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8829675"/>
          <a:ext cx="1181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57151</xdr:colOff>
      <xdr:row>23</xdr:row>
      <xdr:rowOff>114301</xdr:rowOff>
    </xdr:from>
    <xdr:to>
      <xdr:col>0</xdr:col>
      <xdr:colOff>1219201</xdr:colOff>
      <xdr:row>25</xdr:row>
      <xdr:rowOff>190501</xdr:rowOff>
    </xdr:to>
    <xdr:pic>
      <xdr:nvPicPr>
        <xdr:cNvPr id="6" name="Imagen 8">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1" y="12601576"/>
          <a:ext cx="1162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16</xdr:row>
      <xdr:rowOff>0</xdr:rowOff>
    </xdr:from>
    <xdr:to>
      <xdr:col>6</xdr:col>
      <xdr:colOff>9525</xdr:colOff>
      <xdr:row>16</xdr:row>
      <xdr:rowOff>0</xdr:rowOff>
    </xdr:to>
    <xdr:sp macro="" textlink="">
      <xdr:nvSpPr>
        <xdr:cNvPr id="7" name="Line 1">
          <a:extLst>
            <a:ext uri="{FF2B5EF4-FFF2-40B4-BE49-F238E27FC236}">
              <a16:creationId xmlns:a16="http://schemas.microsoft.com/office/drawing/2014/main" id="{00000000-0008-0000-0300-000007000000}"/>
            </a:ext>
          </a:extLst>
        </xdr:cNvPr>
        <xdr:cNvSpPr>
          <a:spLocks noChangeShapeType="1"/>
        </xdr:cNvSpPr>
      </xdr:nvSpPr>
      <xdr:spPr bwMode="auto">
        <a:xfrm flipH="1" flipV="1">
          <a:off x="7181850" y="855345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xdr:colOff>
      <xdr:row>1</xdr:row>
      <xdr:rowOff>66675</xdr:rowOff>
    </xdr:from>
    <xdr:to>
      <xdr:col>0</xdr:col>
      <xdr:colOff>1104900</xdr:colOff>
      <xdr:row>3</xdr:row>
      <xdr:rowOff>85725</xdr:rowOff>
    </xdr:to>
    <xdr:pic>
      <xdr:nvPicPr>
        <xdr:cNvPr id="9" name="Imagen 6">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257175"/>
          <a:ext cx="1104899"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28576</xdr:colOff>
      <xdr:row>17</xdr:row>
      <xdr:rowOff>104775</xdr:rowOff>
    </xdr:from>
    <xdr:to>
      <xdr:col>0</xdr:col>
      <xdr:colOff>1209676</xdr:colOff>
      <xdr:row>19</xdr:row>
      <xdr:rowOff>133350</xdr:rowOff>
    </xdr:to>
    <xdr:pic>
      <xdr:nvPicPr>
        <xdr:cNvPr id="10" name="Imagen 7">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8829675"/>
          <a:ext cx="1181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57151</xdr:colOff>
      <xdr:row>23</xdr:row>
      <xdr:rowOff>114301</xdr:rowOff>
    </xdr:from>
    <xdr:to>
      <xdr:col>0</xdr:col>
      <xdr:colOff>1219201</xdr:colOff>
      <xdr:row>25</xdr:row>
      <xdr:rowOff>190501</xdr:rowOff>
    </xdr:to>
    <xdr:pic>
      <xdr:nvPicPr>
        <xdr:cNvPr id="11" name="Imagen 8">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1" y="12915901"/>
          <a:ext cx="1162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59529</xdr:colOff>
      <xdr:row>27</xdr:row>
      <xdr:rowOff>176211</xdr:rowOff>
    </xdr:from>
    <xdr:to>
      <xdr:col>7</xdr:col>
      <xdr:colOff>1833562</xdr:colOff>
      <xdr:row>45</xdr:row>
      <xdr:rowOff>130968</xdr:rowOff>
    </xdr:to>
    <xdr:graphicFrame macro="">
      <xdr:nvGraphicFramePr>
        <xdr:cNvPr id="8" name="Gráfico 7">
          <a:extLst>
            <a:ext uri="{FF2B5EF4-FFF2-40B4-BE49-F238E27FC236}">
              <a16:creationId xmlns:a16="http://schemas.microsoft.com/office/drawing/2014/main" id="{8068A1EF-0821-45D4-8201-B567707E98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402006</xdr:colOff>
      <xdr:row>38</xdr:row>
      <xdr:rowOff>158750</xdr:rowOff>
    </xdr:from>
    <xdr:to>
      <xdr:col>8</xdr:col>
      <xdr:colOff>444500</xdr:colOff>
      <xdr:row>51</xdr:row>
      <xdr:rowOff>70878</xdr:rowOff>
    </xdr:to>
    <xdr:graphicFrame macro="">
      <xdr:nvGraphicFramePr>
        <xdr:cNvPr id="10" name="Gráfico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8821</xdr:colOff>
      <xdr:row>34</xdr:row>
      <xdr:rowOff>123471</xdr:rowOff>
    </xdr:from>
    <xdr:to>
      <xdr:col>0</xdr:col>
      <xdr:colOff>1349376</xdr:colOff>
      <xdr:row>36</xdr:row>
      <xdr:rowOff>137177</xdr:rowOff>
    </xdr:to>
    <xdr:pic>
      <xdr:nvPicPr>
        <xdr:cNvPr id="8" name="Imagen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21" y="11703402"/>
          <a:ext cx="1340555" cy="631069"/>
        </a:xfrm>
        <a:prstGeom prst="rect">
          <a:avLst/>
        </a:prstGeom>
      </xdr:spPr>
    </xdr:pic>
    <xdr:clientData/>
  </xdr:twoCellAnchor>
  <xdr:twoCellAnchor editAs="oneCell">
    <xdr:from>
      <xdr:col>0</xdr:col>
      <xdr:colOff>17639</xdr:colOff>
      <xdr:row>17</xdr:row>
      <xdr:rowOff>104255</xdr:rowOff>
    </xdr:from>
    <xdr:to>
      <xdr:col>0</xdr:col>
      <xdr:colOff>1339834</xdr:colOff>
      <xdr:row>19</xdr:row>
      <xdr:rowOff>134469</xdr:rowOff>
    </xdr:to>
    <xdr:pic>
      <xdr:nvPicPr>
        <xdr:cNvPr id="11" name="Imagen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 r="3932"/>
        <a:stretch/>
      </xdr:blipFill>
      <xdr:spPr>
        <a:xfrm>
          <a:off x="17639" y="6682108"/>
          <a:ext cx="1322195" cy="635331"/>
        </a:xfrm>
        <a:prstGeom prst="rect">
          <a:avLst/>
        </a:prstGeom>
      </xdr:spPr>
    </xdr:pic>
    <xdr:clientData/>
  </xdr:twoCellAnchor>
  <xdr:twoCellAnchor editAs="oneCell">
    <xdr:from>
      <xdr:col>0</xdr:col>
      <xdr:colOff>11206</xdr:colOff>
      <xdr:row>1</xdr:row>
      <xdr:rowOff>99773</xdr:rowOff>
    </xdr:from>
    <xdr:to>
      <xdr:col>0</xdr:col>
      <xdr:colOff>1333401</xdr:colOff>
      <xdr:row>3</xdr:row>
      <xdr:rowOff>129986</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 r="3932"/>
        <a:stretch/>
      </xdr:blipFill>
      <xdr:spPr>
        <a:xfrm>
          <a:off x="11206" y="290273"/>
          <a:ext cx="1322195" cy="635331"/>
        </a:xfrm>
        <a:prstGeom prst="rect">
          <a:avLst/>
        </a:prstGeom>
      </xdr:spPr>
    </xdr:pic>
    <xdr:clientData/>
  </xdr:twoCellAnchor>
  <xdr:twoCellAnchor editAs="oneCell">
    <xdr:from>
      <xdr:col>0</xdr:col>
      <xdr:colOff>8821</xdr:colOff>
      <xdr:row>34</xdr:row>
      <xdr:rowOff>123471</xdr:rowOff>
    </xdr:from>
    <xdr:to>
      <xdr:col>0</xdr:col>
      <xdr:colOff>1349376</xdr:colOff>
      <xdr:row>36</xdr:row>
      <xdr:rowOff>137178</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21" y="29384271"/>
          <a:ext cx="1340555" cy="623308"/>
        </a:xfrm>
        <a:prstGeom prst="rect">
          <a:avLst/>
        </a:prstGeom>
      </xdr:spPr>
    </xdr:pic>
    <xdr:clientData/>
  </xdr:twoCellAnchor>
  <xdr:twoCellAnchor editAs="oneCell">
    <xdr:from>
      <xdr:col>0</xdr:col>
      <xdr:colOff>17639</xdr:colOff>
      <xdr:row>17</xdr:row>
      <xdr:rowOff>104255</xdr:rowOff>
    </xdr:from>
    <xdr:to>
      <xdr:col>0</xdr:col>
      <xdr:colOff>1339834</xdr:colOff>
      <xdr:row>19</xdr:row>
      <xdr:rowOff>134469</xdr:rowOff>
    </xdr:to>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 r="3932"/>
        <a:stretch/>
      </xdr:blipFill>
      <xdr:spPr>
        <a:xfrm>
          <a:off x="17639" y="7219430"/>
          <a:ext cx="1322195" cy="639814"/>
        </a:xfrm>
        <a:prstGeom prst="rect">
          <a:avLst/>
        </a:prstGeom>
      </xdr:spPr>
    </xdr:pic>
    <xdr:clientData/>
  </xdr:twoCellAnchor>
  <xdr:twoCellAnchor editAs="oneCell">
    <xdr:from>
      <xdr:col>0</xdr:col>
      <xdr:colOff>11206</xdr:colOff>
      <xdr:row>1</xdr:row>
      <xdr:rowOff>99773</xdr:rowOff>
    </xdr:from>
    <xdr:to>
      <xdr:col>0</xdr:col>
      <xdr:colOff>1333401</xdr:colOff>
      <xdr:row>3</xdr:row>
      <xdr:rowOff>129986</xdr:rowOff>
    </xdr:to>
    <xdr:pic>
      <xdr:nvPicPr>
        <xdr:cNvPr id="13" name="Imagen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 r="3932"/>
        <a:stretch/>
      </xdr:blipFill>
      <xdr:spPr>
        <a:xfrm>
          <a:off x="11206" y="290273"/>
          <a:ext cx="1322195" cy="63981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0"/>
  <sheetViews>
    <sheetView tabSelected="1" zoomScale="80" zoomScaleNormal="80" workbookViewId="0">
      <selection activeCell="J23" sqref="J23"/>
    </sheetView>
  </sheetViews>
  <sheetFormatPr baseColWidth="10" defaultRowHeight="12.75" x14ac:dyDescent="0.2"/>
  <cols>
    <col min="1" max="1" width="20.5703125" style="2" customWidth="1"/>
    <col min="2" max="3" width="11.42578125" style="2" customWidth="1"/>
    <col min="4" max="4" width="18" style="2" customWidth="1"/>
    <col min="5" max="5" width="16.42578125" style="2" customWidth="1"/>
    <col min="6" max="6" width="29.85546875" style="2" customWidth="1"/>
    <col min="7" max="7" width="20.85546875" style="2" customWidth="1"/>
    <col min="8" max="8" width="34" style="2" customWidth="1"/>
    <col min="9" max="10" width="21.5703125" style="2" customWidth="1"/>
    <col min="11" max="13" width="11.42578125" style="2" hidden="1" customWidth="1"/>
    <col min="14" max="15" width="11.42578125" style="2"/>
    <col min="16" max="16" width="12.7109375" style="2" bestFit="1" customWidth="1"/>
    <col min="17" max="256" width="11.42578125" style="2"/>
    <col min="257" max="257" width="20.5703125" style="2" customWidth="1"/>
    <col min="258" max="259" width="11.42578125" style="2" customWidth="1"/>
    <col min="260" max="260" width="18" style="2" customWidth="1"/>
    <col min="261" max="261" width="16.42578125" style="2" customWidth="1"/>
    <col min="262" max="262" width="29.85546875" style="2" customWidth="1"/>
    <col min="263" max="263" width="20.85546875" style="2" customWidth="1"/>
    <col min="264" max="264" width="19.5703125" style="2" customWidth="1"/>
    <col min="265" max="266" width="21.5703125" style="2" customWidth="1"/>
    <col min="267" max="269" width="0" style="2" hidden="1" customWidth="1"/>
    <col min="270" max="271" width="11.42578125" style="2"/>
    <col min="272" max="272" width="12.7109375" style="2" bestFit="1" customWidth="1"/>
    <col min="273" max="512" width="11.42578125" style="2"/>
    <col min="513" max="513" width="20.5703125" style="2" customWidth="1"/>
    <col min="514" max="515" width="11.42578125" style="2" customWidth="1"/>
    <col min="516" max="516" width="18" style="2" customWidth="1"/>
    <col min="517" max="517" width="16.42578125" style="2" customWidth="1"/>
    <col min="518" max="518" width="29.85546875" style="2" customWidth="1"/>
    <col min="519" max="519" width="20.85546875" style="2" customWidth="1"/>
    <col min="520" max="520" width="19.5703125" style="2" customWidth="1"/>
    <col min="521" max="522" width="21.5703125" style="2" customWidth="1"/>
    <col min="523" max="525" width="0" style="2" hidden="1" customWidth="1"/>
    <col min="526" max="527" width="11.42578125" style="2"/>
    <col min="528" max="528" width="12.7109375" style="2" bestFit="1" customWidth="1"/>
    <col min="529" max="768" width="11.42578125" style="2"/>
    <col min="769" max="769" width="20.5703125" style="2" customWidth="1"/>
    <col min="770" max="771" width="11.42578125" style="2" customWidth="1"/>
    <col min="772" max="772" width="18" style="2" customWidth="1"/>
    <col min="773" max="773" width="16.42578125" style="2" customWidth="1"/>
    <col min="774" max="774" width="29.85546875" style="2" customWidth="1"/>
    <col min="775" max="775" width="20.85546875" style="2" customWidth="1"/>
    <col min="776" max="776" width="19.5703125" style="2" customWidth="1"/>
    <col min="777" max="778" width="21.5703125" style="2" customWidth="1"/>
    <col min="779" max="781" width="0" style="2" hidden="1" customWidth="1"/>
    <col min="782" max="783" width="11.42578125" style="2"/>
    <col min="784" max="784" width="12.7109375" style="2" bestFit="1" customWidth="1"/>
    <col min="785" max="1024" width="11.42578125" style="2"/>
    <col min="1025" max="1025" width="20.5703125" style="2" customWidth="1"/>
    <col min="1026" max="1027" width="11.42578125" style="2" customWidth="1"/>
    <col min="1028" max="1028" width="18" style="2" customWidth="1"/>
    <col min="1029" max="1029" width="16.42578125" style="2" customWidth="1"/>
    <col min="1030" max="1030" width="29.85546875" style="2" customWidth="1"/>
    <col min="1031" max="1031" width="20.85546875" style="2" customWidth="1"/>
    <col min="1032" max="1032" width="19.5703125" style="2" customWidth="1"/>
    <col min="1033" max="1034" width="21.5703125" style="2" customWidth="1"/>
    <col min="1035" max="1037" width="0" style="2" hidden="1" customWidth="1"/>
    <col min="1038" max="1039" width="11.42578125" style="2"/>
    <col min="1040" max="1040" width="12.7109375" style="2" bestFit="1" customWidth="1"/>
    <col min="1041" max="1280" width="11.42578125" style="2"/>
    <col min="1281" max="1281" width="20.5703125" style="2" customWidth="1"/>
    <col min="1282" max="1283" width="11.42578125" style="2" customWidth="1"/>
    <col min="1284" max="1284" width="18" style="2" customWidth="1"/>
    <col min="1285" max="1285" width="16.42578125" style="2" customWidth="1"/>
    <col min="1286" max="1286" width="29.85546875" style="2" customWidth="1"/>
    <col min="1287" max="1287" width="20.85546875" style="2" customWidth="1"/>
    <col min="1288" max="1288" width="19.5703125" style="2" customWidth="1"/>
    <col min="1289" max="1290" width="21.5703125" style="2" customWidth="1"/>
    <col min="1291" max="1293" width="0" style="2" hidden="1" customWidth="1"/>
    <col min="1294" max="1295" width="11.42578125" style="2"/>
    <col min="1296" max="1296" width="12.7109375" style="2" bestFit="1" customWidth="1"/>
    <col min="1297" max="1536" width="11.42578125" style="2"/>
    <col min="1537" max="1537" width="20.5703125" style="2" customWidth="1"/>
    <col min="1538" max="1539" width="11.42578125" style="2" customWidth="1"/>
    <col min="1540" max="1540" width="18" style="2" customWidth="1"/>
    <col min="1541" max="1541" width="16.42578125" style="2" customWidth="1"/>
    <col min="1542" max="1542" width="29.85546875" style="2" customWidth="1"/>
    <col min="1543" max="1543" width="20.85546875" style="2" customWidth="1"/>
    <col min="1544" max="1544" width="19.5703125" style="2" customWidth="1"/>
    <col min="1545" max="1546" width="21.5703125" style="2" customWidth="1"/>
    <col min="1547" max="1549" width="0" style="2" hidden="1" customWidth="1"/>
    <col min="1550" max="1551" width="11.42578125" style="2"/>
    <col min="1552" max="1552" width="12.7109375" style="2" bestFit="1" customWidth="1"/>
    <col min="1553" max="1792" width="11.42578125" style="2"/>
    <col min="1793" max="1793" width="20.5703125" style="2" customWidth="1"/>
    <col min="1794" max="1795" width="11.42578125" style="2" customWidth="1"/>
    <col min="1796" max="1796" width="18" style="2" customWidth="1"/>
    <col min="1797" max="1797" width="16.42578125" style="2" customWidth="1"/>
    <col min="1798" max="1798" width="29.85546875" style="2" customWidth="1"/>
    <col min="1799" max="1799" width="20.85546875" style="2" customWidth="1"/>
    <col min="1800" max="1800" width="19.5703125" style="2" customWidth="1"/>
    <col min="1801" max="1802" width="21.5703125" style="2" customWidth="1"/>
    <col min="1803" max="1805" width="0" style="2" hidden="1" customWidth="1"/>
    <col min="1806" max="1807" width="11.42578125" style="2"/>
    <col min="1808" max="1808" width="12.7109375" style="2" bestFit="1" customWidth="1"/>
    <col min="1809" max="2048" width="11.42578125" style="2"/>
    <col min="2049" max="2049" width="20.5703125" style="2" customWidth="1"/>
    <col min="2050" max="2051" width="11.42578125" style="2" customWidth="1"/>
    <col min="2052" max="2052" width="18" style="2" customWidth="1"/>
    <col min="2053" max="2053" width="16.42578125" style="2" customWidth="1"/>
    <col min="2054" max="2054" width="29.85546875" style="2" customWidth="1"/>
    <col min="2055" max="2055" width="20.85546875" style="2" customWidth="1"/>
    <col min="2056" max="2056" width="19.5703125" style="2" customWidth="1"/>
    <col min="2057" max="2058" width="21.5703125" style="2" customWidth="1"/>
    <col min="2059" max="2061" width="0" style="2" hidden="1" customWidth="1"/>
    <col min="2062" max="2063" width="11.42578125" style="2"/>
    <col min="2064" max="2064" width="12.7109375" style="2" bestFit="1" customWidth="1"/>
    <col min="2065" max="2304" width="11.42578125" style="2"/>
    <col min="2305" max="2305" width="20.5703125" style="2" customWidth="1"/>
    <col min="2306" max="2307" width="11.42578125" style="2" customWidth="1"/>
    <col min="2308" max="2308" width="18" style="2" customWidth="1"/>
    <col min="2309" max="2309" width="16.42578125" style="2" customWidth="1"/>
    <col min="2310" max="2310" width="29.85546875" style="2" customWidth="1"/>
    <col min="2311" max="2311" width="20.85546875" style="2" customWidth="1"/>
    <col min="2312" max="2312" width="19.5703125" style="2" customWidth="1"/>
    <col min="2313" max="2314" width="21.5703125" style="2" customWidth="1"/>
    <col min="2315" max="2317" width="0" style="2" hidden="1" customWidth="1"/>
    <col min="2318" max="2319" width="11.42578125" style="2"/>
    <col min="2320" max="2320" width="12.7109375" style="2" bestFit="1" customWidth="1"/>
    <col min="2321" max="2560" width="11.42578125" style="2"/>
    <col min="2561" max="2561" width="20.5703125" style="2" customWidth="1"/>
    <col min="2562" max="2563" width="11.42578125" style="2" customWidth="1"/>
    <col min="2564" max="2564" width="18" style="2" customWidth="1"/>
    <col min="2565" max="2565" width="16.42578125" style="2" customWidth="1"/>
    <col min="2566" max="2566" width="29.85546875" style="2" customWidth="1"/>
    <col min="2567" max="2567" width="20.85546875" style="2" customWidth="1"/>
    <col min="2568" max="2568" width="19.5703125" style="2" customWidth="1"/>
    <col min="2569" max="2570" width="21.5703125" style="2" customWidth="1"/>
    <col min="2571" max="2573" width="0" style="2" hidden="1" customWidth="1"/>
    <col min="2574" max="2575" width="11.42578125" style="2"/>
    <col min="2576" max="2576" width="12.7109375" style="2" bestFit="1" customWidth="1"/>
    <col min="2577" max="2816" width="11.42578125" style="2"/>
    <col min="2817" max="2817" width="20.5703125" style="2" customWidth="1"/>
    <col min="2818" max="2819" width="11.42578125" style="2" customWidth="1"/>
    <col min="2820" max="2820" width="18" style="2" customWidth="1"/>
    <col min="2821" max="2821" width="16.42578125" style="2" customWidth="1"/>
    <col min="2822" max="2822" width="29.85546875" style="2" customWidth="1"/>
    <col min="2823" max="2823" width="20.85546875" style="2" customWidth="1"/>
    <col min="2824" max="2824" width="19.5703125" style="2" customWidth="1"/>
    <col min="2825" max="2826" width="21.5703125" style="2" customWidth="1"/>
    <col min="2827" max="2829" width="0" style="2" hidden="1" customWidth="1"/>
    <col min="2830" max="2831" width="11.42578125" style="2"/>
    <col min="2832" max="2832" width="12.7109375" style="2" bestFit="1" customWidth="1"/>
    <col min="2833" max="3072" width="11.42578125" style="2"/>
    <col min="3073" max="3073" width="20.5703125" style="2" customWidth="1"/>
    <col min="3074" max="3075" width="11.42578125" style="2" customWidth="1"/>
    <col min="3076" max="3076" width="18" style="2" customWidth="1"/>
    <col min="3077" max="3077" width="16.42578125" style="2" customWidth="1"/>
    <col min="3078" max="3078" width="29.85546875" style="2" customWidth="1"/>
    <col min="3079" max="3079" width="20.85546875" style="2" customWidth="1"/>
    <col min="3080" max="3080" width="19.5703125" style="2" customWidth="1"/>
    <col min="3081" max="3082" width="21.5703125" style="2" customWidth="1"/>
    <col min="3083" max="3085" width="0" style="2" hidden="1" customWidth="1"/>
    <col min="3086" max="3087" width="11.42578125" style="2"/>
    <col min="3088" max="3088" width="12.7109375" style="2" bestFit="1" customWidth="1"/>
    <col min="3089" max="3328" width="11.42578125" style="2"/>
    <col min="3329" max="3329" width="20.5703125" style="2" customWidth="1"/>
    <col min="3330" max="3331" width="11.42578125" style="2" customWidth="1"/>
    <col min="3332" max="3332" width="18" style="2" customWidth="1"/>
    <col min="3333" max="3333" width="16.42578125" style="2" customWidth="1"/>
    <col min="3334" max="3334" width="29.85546875" style="2" customWidth="1"/>
    <col min="3335" max="3335" width="20.85546875" style="2" customWidth="1"/>
    <col min="3336" max="3336" width="19.5703125" style="2" customWidth="1"/>
    <col min="3337" max="3338" width="21.5703125" style="2" customWidth="1"/>
    <col min="3339" max="3341" width="0" style="2" hidden="1" customWidth="1"/>
    <col min="3342" max="3343" width="11.42578125" style="2"/>
    <col min="3344" max="3344" width="12.7109375" style="2" bestFit="1" customWidth="1"/>
    <col min="3345" max="3584" width="11.42578125" style="2"/>
    <col min="3585" max="3585" width="20.5703125" style="2" customWidth="1"/>
    <col min="3586" max="3587" width="11.42578125" style="2" customWidth="1"/>
    <col min="3588" max="3588" width="18" style="2" customWidth="1"/>
    <col min="3589" max="3589" width="16.42578125" style="2" customWidth="1"/>
    <col min="3590" max="3590" width="29.85546875" style="2" customWidth="1"/>
    <col min="3591" max="3591" width="20.85546875" style="2" customWidth="1"/>
    <col min="3592" max="3592" width="19.5703125" style="2" customWidth="1"/>
    <col min="3593" max="3594" width="21.5703125" style="2" customWidth="1"/>
    <col min="3595" max="3597" width="0" style="2" hidden="1" customWidth="1"/>
    <col min="3598" max="3599" width="11.42578125" style="2"/>
    <col min="3600" max="3600" width="12.7109375" style="2" bestFit="1" customWidth="1"/>
    <col min="3601" max="3840" width="11.42578125" style="2"/>
    <col min="3841" max="3841" width="20.5703125" style="2" customWidth="1"/>
    <col min="3842" max="3843" width="11.42578125" style="2" customWidth="1"/>
    <col min="3844" max="3844" width="18" style="2" customWidth="1"/>
    <col min="3845" max="3845" width="16.42578125" style="2" customWidth="1"/>
    <col min="3846" max="3846" width="29.85546875" style="2" customWidth="1"/>
    <col min="3847" max="3847" width="20.85546875" style="2" customWidth="1"/>
    <col min="3848" max="3848" width="19.5703125" style="2" customWidth="1"/>
    <col min="3849" max="3850" width="21.5703125" style="2" customWidth="1"/>
    <col min="3851" max="3853" width="0" style="2" hidden="1" customWidth="1"/>
    <col min="3854" max="3855" width="11.42578125" style="2"/>
    <col min="3856" max="3856" width="12.7109375" style="2" bestFit="1" customWidth="1"/>
    <col min="3857" max="4096" width="11.42578125" style="2"/>
    <col min="4097" max="4097" width="20.5703125" style="2" customWidth="1"/>
    <col min="4098" max="4099" width="11.42578125" style="2" customWidth="1"/>
    <col min="4100" max="4100" width="18" style="2" customWidth="1"/>
    <col min="4101" max="4101" width="16.42578125" style="2" customWidth="1"/>
    <col min="4102" max="4102" width="29.85546875" style="2" customWidth="1"/>
    <col min="4103" max="4103" width="20.85546875" style="2" customWidth="1"/>
    <col min="4104" max="4104" width="19.5703125" style="2" customWidth="1"/>
    <col min="4105" max="4106" width="21.5703125" style="2" customWidth="1"/>
    <col min="4107" max="4109" width="0" style="2" hidden="1" customWidth="1"/>
    <col min="4110" max="4111" width="11.42578125" style="2"/>
    <col min="4112" max="4112" width="12.7109375" style="2" bestFit="1" customWidth="1"/>
    <col min="4113" max="4352" width="11.42578125" style="2"/>
    <col min="4353" max="4353" width="20.5703125" style="2" customWidth="1"/>
    <col min="4354" max="4355" width="11.42578125" style="2" customWidth="1"/>
    <col min="4356" max="4356" width="18" style="2" customWidth="1"/>
    <col min="4357" max="4357" width="16.42578125" style="2" customWidth="1"/>
    <col min="4358" max="4358" width="29.85546875" style="2" customWidth="1"/>
    <col min="4359" max="4359" width="20.85546875" style="2" customWidth="1"/>
    <col min="4360" max="4360" width="19.5703125" style="2" customWidth="1"/>
    <col min="4361" max="4362" width="21.5703125" style="2" customWidth="1"/>
    <col min="4363" max="4365" width="0" style="2" hidden="1" customWidth="1"/>
    <col min="4366" max="4367" width="11.42578125" style="2"/>
    <col min="4368" max="4368" width="12.7109375" style="2" bestFit="1" customWidth="1"/>
    <col min="4369" max="4608" width="11.42578125" style="2"/>
    <col min="4609" max="4609" width="20.5703125" style="2" customWidth="1"/>
    <col min="4610" max="4611" width="11.42578125" style="2" customWidth="1"/>
    <col min="4612" max="4612" width="18" style="2" customWidth="1"/>
    <col min="4613" max="4613" width="16.42578125" style="2" customWidth="1"/>
    <col min="4614" max="4614" width="29.85546875" style="2" customWidth="1"/>
    <col min="4615" max="4615" width="20.85546875" style="2" customWidth="1"/>
    <col min="4616" max="4616" width="19.5703125" style="2" customWidth="1"/>
    <col min="4617" max="4618" width="21.5703125" style="2" customWidth="1"/>
    <col min="4619" max="4621" width="0" style="2" hidden="1" customWidth="1"/>
    <col min="4622" max="4623" width="11.42578125" style="2"/>
    <col min="4624" max="4624" width="12.7109375" style="2" bestFit="1" customWidth="1"/>
    <col min="4625" max="4864" width="11.42578125" style="2"/>
    <col min="4865" max="4865" width="20.5703125" style="2" customWidth="1"/>
    <col min="4866" max="4867" width="11.42578125" style="2" customWidth="1"/>
    <col min="4868" max="4868" width="18" style="2" customWidth="1"/>
    <col min="4869" max="4869" width="16.42578125" style="2" customWidth="1"/>
    <col min="4870" max="4870" width="29.85546875" style="2" customWidth="1"/>
    <col min="4871" max="4871" width="20.85546875" style="2" customWidth="1"/>
    <col min="4872" max="4872" width="19.5703125" style="2" customWidth="1"/>
    <col min="4873" max="4874" width="21.5703125" style="2" customWidth="1"/>
    <col min="4875" max="4877" width="0" style="2" hidden="1" customWidth="1"/>
    <col min="4878" max="4879" width="11.42578125" style="2"/>
    <col min="4880" max="4880" width="12.7109375" style="2" bestFit="1" customWidth="1"/>
    <col min="4881" max="5120" width="11.42578125" style="2"/>
    <col min="5121" max="5121" width="20.5703125" style="2" customWidth="1"/>
    <col min="5122" max="5123" width="11.42578125" style="2" customWidth="1"/>
    <col min="5124" max="5124" width="18" style="2" customWidth="1"/>
    <col min="5125" max="5125" width="16.42578125" style="2" customWidth="1"/>
    <col min="5126" max="5126" width="29.85546875" style="2" customWidth="1"/>
    <col min="5127" max="5127" width="20.85546875" style="2" customWidth="1"/>
    <col min="5128" max="5128" width="19.5703125" style="2" customWidth="1"/>
    <col min="5129" max="5130" width="21.5703125" style="2" customWidth="1"/>
    <col min="5131" max="5133" width="0" style="2" hidden="1" customWidth="1"/>
    <col min="5134" max="5135" width="11.42578125" style="2"/>
    <col min="5136" max="5136" width="12.7109375" style="2" bestFit="1" customWidth="1"/>
    <col min="5137" max="5376" width="11.42578125" style="2"/>
    <col min="5377" max="5377" width="20.5703125" style="2" customWidth="1"/>
    <col min="5378" max="5379" width="11.42578125" style="2" customWidth="1"/>
    <col min="5380" max="5380" width="18" style="2" customWidth="1"/>
    <col min="5381" max="5381" width="16.42578125" style="2" customWidth="1"/>
    <col min="5382" max="5382" width="29.85546875" style="2" customWidth="1"/>
    <col min="5383" max="5383" width="20.85546875" style="2" customWidth="1"/>
    <col min="5384" max="5384" width="19.5703125" style="2" customWidth="1"/>
    <col min="5385" max="5386" width="21.5703125" style="2" customWidth="1"/>
    <col min="5387" max="5389" width="0" style="2" hidden="1" customWidth="1"/>
    <col min="5390" max="5391" width="11.42578125" style="2"/>
    <col min="5392" max="5392" width="12.7109375" style="2" bestFit="1" customWidth="1"/>
    <col min="5393" max="5632" width="11.42578125" style="2"/>
    <col min="5633" max="5633" width="20.5703125" style="2" customWidth="1"/>
    <col min="5634" max="5635" width="11.42578125" style="2" customWidth="1"/>
    <col min="5636" max="5636" width="18" style="2" customWidth="1"/>
    <col min="5637" max="5637" width="16.42578125" style="2" customWidth="1"/>
    <col min="5638" max="5638" width="29.85546875" style="2" customWidth="1"/>
    <col min="5639" max="5639" width="20.85546875" style="2" customWidth="1"/>
    <col min="5640" max="5640" width="19.5703125" style="2" customWidth="1"/>
    <col min="5641" max="5642" width="21.5703125" style="2" customWidth="1"/>
    <col min="5643" max="5645" width="0" style="2" hidden="1" customWidth="1"/>
    <col min="5646" max="5647" width="11.42578125" style="2"/>
    <col min="5648" max="5648" width="12.7109375" style="2" bestFit="1" customWidth="1"/>
    <col min="5649" max="5888" width="11.42578125" style="2"/>
    <col min="5889" max="5889" width="20.5703125" style="2" customWidth="1"/>
    <col min="5890" max="5891" width="11.42578125" style="2" customWidth="1"/>
    <col min="5892" max="5892" width="18" style="2" customWidth="1"/>
    <col min="5893" max="5893" width="16.42578125" style="2" customWidth="1"/>
    <col min="5894" max="5894" width="29.85546875" style="2" customWidth="1"/>
    <col min="5895" max="5895" width="20.85546875" style="2" customWidth="1"/>
    <col min="5896" max="5896" width="19.5703125" style="2" customWidth="1"/>
    <col min="5897" max="5898" width="21.5703125" style="2" customWidth="1"/>
    <col min="5899" max="5901" width="0" style="2" hidden="1" customWidth="1"/>
    <col min="5902" max="5903" width="11.42578125" style="2"/>
    <col min="5904" max="5904" width="12.7109375" style="2" bestFit="1" customWidth="1"/>
    <col min="5905" max="6144" width="11.42578125" style="2"/>
    <col min="6145" max="6145" width="20.5703125" style="2" customWidth="1"/>
    <col min="6146" max="6147" width="11.42578125" style="2" customWidth="1"/>
    <col min="6148" max="6148" width="18" style="2" customWidth="1"/>
    <col min="6149" max="6149" width="16.42578125" style="2" customWidth="1"/>
    <col min="6150" max="6150" width="29.85546875" style="2" customWidth="1"/>
    <col min="6151" max="6151" width="20.85546875" style="2" customWidth="1"/>
    <col min="6152" max="6152" width="19.5703125" style="2" customWidth="1"/>
    <col min="6153" max="6154" width="21.5703125" style="2" customWidth="1"/>
    <col min="6155" max="6157" width="0" style="2" hidden="1" customWidth="1"/>
    <col min="6158" max="6159" width="11.42578125" style="2"/>
    <col min="6160" max="6160" width="12.7109375" style="2" bestFit="1" customWidth="1"/>
    <col min="6161" max="6400" width="11.42578125" style="2"/>
    <col min="6401" max="6401" width="20.5703125" style="2" customWidth="1"/>
    <col min="6402" max="6403" width="11.42578125" style="2" customWidth="1"/>
    <col min="6404" max="6404" width="18" style="2" customWidth="1"/>
    <col min="6405" max="6405" width="16.42578125" style="2" customWidth="1"/>
    <col min="6406" max="6406" width="29.85546875" style="2" customWidth="1"/>
    <col min="6407" max="6407" width="20.85546875" style="2" customWidth="1"/>
    <col min="6408" max="6408" width="19.5703125" style="2" customWidth="1"/>
    <col min="6409" max="6410" width="21.5703125" style="2" customWidth="1"/>
    <col min="6411" max="6413" width="0" style="2" hidden="1" customWidth="1"/>
    <col min="6414" max="6415" width="11.42578125" style="2"/>
    <col min="6416" max="6416" width="12.7109375" style="2" bestFit="1" customWidth="1"/>
    <col min="6417" max="6656" width="11.42578125" style="2"/>
    <col min="6657" max="6657" width="20.5703125" style="2" customWidth="1"/>
    <col min="6658" max="6659" width="11.42578125" style="2" customWidth="1"/>
    <col min="6660" max="6660" width="18" style="2" customWidth="1"/>
    <col min="6661" max="6661" width="16.42578125" style="2" customWidth="1"/>
    <col min="6662" max="6662" width="29.85546875" style="2" customWidth="1"/>
    <col min="6663" max="6663" width="20.85546875" style="2" customWidth="1"/>
    <col min="6664" max="6664" width="19.5703125" style="2" customWidth="1"/>
    <col min="6665" max="6666" width="21.5703125" style="2" customWidth="1"/>
    <col min="6667" max="6669" width="0" style="2" hidden="1" customWidth="1"/>
    <col min="6670" max="6671" width="11.42578125" style="2"/>
    <col min="6672" max="6672" width="12.7109375" style="2" bestFit="1" customWidth="1"/>
    <col min="6673" max="6912" width="11.42578125" style="2"/>
    <col min="6913" max="6913" width="20.5703125" style="2" customWidth="1"/>
    <col min="6914" max="6915" width="11.42578125" style="2" customWidth="1"/>
    <col min="6916" max="6916" width="18" style="2" customWidth="1"/>
    <col min="6917" max="6917" width="16.42578125" style="2" customWidth="1"/>
    <col min="6918" max="6918" width="29.85546875" style="2" customWidth="1"/>
    <col min="6919" max="6919" width="20.85546875" style="2" customWidth="1"/>
    <col min="6920" max="6920" width="19.5703125" style="2" customWidth="1"/>
    <col min="6921" max="6922" width="21.5703125" style="2" customWidth="1"/>
    <col min="6923" max="6925" width="0" style="2" hidden="1" customWidth="1"/>
    <col min="6926" max="6927" width="11.42578125" style="2"/>
    <col min="6928" max="6928" width="12.7109375" style="2" bestFit="1" customWidth="1"/>
    <col min="6929" max="7168" width="11.42578125" style="2"/>
    <col min="7169" max="7169" width="20.5703125" style="2" customWidth="1"/>
    <col min="7170" max="7171" width="11.42578125" style="2" customWidth="1"/>
    <col min="7172" max="7172" width="18" style="2" customWidth="1"/>
    <col min="7173" max="7173" width="16.42578125" style="2" customWidth="1"/>
    <col min="7174" max="7174" width="29.85546875" style="2" customWidth="1"/>
    <col min="7175" max="7175" width="20.85546875" style="2" customWidth="1"/>
    <col min="7176" max="7176" width="19.5703125" style="2" customWidth="1"/>
    <col min="7177" max="7178" width="21.5703125" style="2" customWidth="1"/>
    <col min="7179" max="7181" width="0" style="2" hidden="1" customWidth="1"/>
    <col min="7182" max="7183" width="11.42578125" style="2"/>
    <col min="7184" max="7184" width="12.7109375" style="2" bestFit="1" customWidth="1"/>
    <col min="7185" max="7424" width="11.42578125" style="2"/>
    <col min="7425" max="7425" width="20.5703125" style="2" customWidth="1"/>
    <col min="7426" max="7427" width="11.42578125" style="2" customWidth="1"/>
    <col min="7428" max="7428" width="18" style="2" customWidth="1"/>
    <col min="7429" max="7429" width="16.42578125" style="2" customWidth="1"/>
    <col min="7430" max="7430" width="29.85546875" style="2" customWidth="1"/>
    <col min="7431" max="7431" width="20.85546875" style="2" customWidth="1"/>
    <col min="7432" max="7432" width="19.5703125" style="2" customWidth="1"/>
    <col min="7433" max="7434" width="21.5703125" style="2" customWidth="1"/>
    <col min="7435" max="7437" width="0" style="2" hidden="1" customWidth="1"/>
    <col min="7438" max="7439" width="11.42578125" style="2"/>
    <col min="7440" max="7440" width="12.7109375" style="2" bestFit="1" customWidth="1"/>
    <col min="7441" max="7680" width="11.42578125" style="2"/>
    <col min="7681" max="7681" width="20.5703125" style="2" customWidth="1"/>
    <col min="7682" max="7683" width="11.42578125" style="2" customWidth="1"/>
    <col min="7684" max="7684" width="18" style="2" customWidth="1"/>
    <col min="7685" max="7685" width="16.42578125" style="2" customWidth="1"/>
    <col min="7686" max="7686" width="29.85546875" style="2" customWidth="1"/>
    <col min="7687" max="7687" width="20.85546875" style="2" customWidth="1"/>
    <col min="7688" max="7688" width="19.5703125" style="2" customWidth="1"/>
    <col min="7689" max="7690" width="21.5703125" style="2" customWidth="1"/>
    <col min="7691" max="7693" width="0" style="2" hidden="1" customWidth="1"/>
    <col min="7694" max="7695" width="11.42578125" style="2"/>
    <col min="7696" max="7696" width="12.7109375" style="2" bestFit="1" customWidth="1"/>
    <col min="7697" max="7936" width="11.42578125" style="2"/>
    <col min="7937" max="7937" width="20.5703125" style="2" customWidth="1"/>
    <col min="7938" max="7939" width="11.42578125" style="2" customWidth="1"/>
    <col min="7940" max="7940" width="18" style="2" customWidth="1"/>
    <col min="7941" max="7941" width="16.42578125" style="2" customWidth="1"/>
    <col min="7942" max="7942" width="29.85546875" style="2" customWidth="1"/>
    <col min="7943" max="7943" width="20.85546875" style="2" customWidth="1"/>
    <col min="7944" max="7944" width="19.5703125" style="2" customWidth="1"/>
    <col min="7945" max="7946" width="21.5703125" style="2" customWidth="1"/>
    <col min="7947" max="7949" width="0" style="2" hidden="1" customWidth="1"/>
    <col min="7950" max="7951" width="11.42578125" style="2"/>
    <col min="7952" max="7952" width="12.7109375" style="2" bestFit="1" customWidth="1"/>
    <col min="7953" max="8192" width="11.42578125" style="2"/>
    <col min="8193" max="8193" width="20.5703125" style="2" customWidth="1"/>
    <col min="8194" max="8195" width="11.42578125" style="2" customWidth="1"/>
    <col min="8196" max="8196" width="18" style="2" customWidth="1"/>
    <col min="8197" max="8197" width="16.42578125" style="2" customWidth="1"/>
    <col min="8198" max="8198" width="29.85546875" style="2" customWidth="1"/>
    <col min="8199" max="8199" width="20.85546875" style="2" customWidth="1"/>
    <col min="8200" max="8200" width="19.5703125" style="2" customWidth="1"/>
    <col min="8201" max="8202" width="21.5703125" style="2" customWidth="1"/>
    <col min="8203" max="8205" width="0" style="2" hidden="1" customWidth="1"/>
    <col min="8206" max="8207" width="11.42578125" style="2"/>
    <col min="8208" max="8208" width="12.7109375" style="2" bestFit="1" customWidth="1"/>
    <col min="8209" max="8448" width="11.42578125" style="2"/>
    <col min="8449" max="8449" width="20.5703125" style="2" customWidth="1"/>
    <col min="8450" max="8451" width="11.42578125" style="2" customWidth="1"/>
    <col min="8452" max="8452" width="18" style="2" customWidth="1"/>
    <col min="8453" max="8453" width="16.42578125" style="2" customWidth="1"/>
    <col min="8454" max="8454" width="29.85546875" style="2" customWidth="1"/>
    <col min="8455" max="8455" width="20.85546875" style="2" customWidth="1"/>
    <col min="8456" max="8456" width="19.5703125" style="2" customWidth="1"/>
    <col min="8457" max="8458" width="21.5703125" style="2" customWidth="1"/>
    <col min="8459" max="8461" width="0" style="2" hidden="1" customWidth="1"/>
    <col min="8462" max="8463" width="11.42578125" style="2"/>
    <col min="8464" max="8464" width="12.7109375" style="2" bestFit="1" customWidth="1"/>
    <col min="8465" max="8704" width="11.42578125" style="2"/>
    <col min="8705" max="8705" width="20.5703125" style="2" customWidth="1"/>
    <col min="8706" max="8707" width="11.42578125" style="2" customWidth="1"/>
    <col min="8708" max="8708" width="18" style="2" customWidth="1"/>
    <col min="8709" max="8709" width="16.42578125" style="2" customWidth="1"/>
    <col min="8710" max="8710" width="29.85546875" style="2" customWidth="1"/>
    <col min="8711" max="8711" width="20.85546875" style="2" customWidth="1"/>
    <col min="8712" max="8712" width="19.5703125" style="2" customWidth="1"/>
    <col min="8713" max="8714" width="21.5703125" style="2" customWidth="1"/>
    <col min="8715" max="8717" width="0" style="2" hidden="1" customWidth="1"/>
    <col min="8718" max="8719" width="11.42578125" style="2"/>
    <col min="8720" max="8720" width="12.7109375" style="2" bestFit="1" customWidth="1"/>
    <col min="8721" max="8960" width="11.42578125" style="2"/>
    <col min="8961" max="8961" width="20.5703125" style="2" customWidth="1"/>
    <col min="8962" max="8963" width="11.42578125" style="2" customWidth="1"/>
    <col min="8964" max="8964" width="18" style="2" customWidth="1"/>
    <col min="8965" max="8965" width="16.42578125" style="2" customWidth="1"/>
    <col min="8966" max="8966" width="29.85546875" style="2" customWidth="1"/>
    <col min="8967" max="8967" width="20.85546875" style="2" customWidth="1"/>
    <col min="8968" max="8968" width="19.5703125" style="2" customWidth="1"/>
    <col min="8969" max="8970" width="21.5703125" style="2" customWidth="1"/>
    <col min="8971" max="8973" width="0" style="2" hidden="1" customWidth="1"/>
    <col min="8974" max="8975" width="11.42578125" style="2"/>
    <col min="8976" max="8976" width="12.7109375" style="2" bestFit="1" customWidth="1"/>
    <col min="8977" max="9216" width="11.42578125" style="2"/>
    <col min="9217" max="9217" width="20.5703125" style="2" customWidth="1"/>
    <col min="9218" max="9219" width="11.42578125" style="2" customWidth="1"/>
    <col min="9220" max="9220" width="18" style="2" customWidth="1"/>
    <col min="9221" max="9221" width="16.42578125" style="2" customWidth="1"/>
    <col min="9222" max="9222" width="29.85546875" style="2" customWidth="1"/>
    <col min="9223" max="9223" width="20.85546875" style="2" customWidth="1"/>
    <col min="9224" max="9224" width="19.5703125" style="2" customWidth="1"/>
    <col min="9225" max="9226" width="21.5703125" style="2" customWidth="1"/>
    <col min="9227" max="9229" width="0" style="2" hidden="1" customWidth="1"/>
    <col min="9230" max="9231" width="11.42578125" style="2"/>
    <col min="9232" max="9232" width="12.7109375" style="2" bestFit="1" customWidth="1"/>
    <col min="9233" max="9472" width="11.42578125" style="2"/>
    <col min="9473" max="9473" width="20.5703125" style="2" customWidth="1"/>
    <col min="9474" max="9475" width="11.42578125" style="2" customWidth="1"/>
    <col min="9476" max="9476" width="18" style="2" customWidth="1"/>
    <col min="9477" max="9477" width="16.42578125" style="2" customWidth="1"/>
    <col min="9478" max="9478" width="29.85546875" style="2" customWidth="1"/>
    <col min="9479" max="9479" width="20.85546875" style="2" customWidth="1"/>
    <col min="9480" max="9480" width="19.5703125" style="2" customWidth="1"/>
    <col min="9481" max="9482" width="21.5703125" style="2" customWidth="1"/>
    <col min="9483" max="9485" width="0" style="2" hidden="1" customWidth="1"/>
    <col min="9486" max="9487" width="11.42578125" style="2"/>
    <col min="9488" max="9488" width="12.7109375" style="2" bestFit="1" customWidth="1"/>
    <col min="9489" max="9728" width="11.42578125" style="2"/>
    <col min="9729" max="9729" width="20.5703125" style="2" customWidth="1"/>
    <col min="9730" max="9731" width="11.42578125" style="2" customWidth="1"/>
    <col min="9732" max="9732" width="18" style="2" customWidth="1"/>
    <col min="9733" max="9733" width="16.42578125" style="2" customWidth="1"/>
    <col min="9734" max="9734" width="29.85546875" style="2" customWidth="1"/>
    <col min="9735" max="9735" width="20.85546875" style="2" customWidth="1"/>
    <col min="9736" max="9736" width="19.5703125" style="2" customWidth="1"/>
    <col min="9737" max="9738" width="21.5703125" style="2" customWidth="1"/>
    <col min="9739" max="9741" width="0" style="2" hidden="1" customWidth="1"/>
    <col min="9742" max="9743" width="11.42578125" style="2"/>
    <col min="9744" max="9744" width="12.7109375" style="2" bestFit="1" customWidth="1"/>
    <col min="9745" max="9984" width="11.42578125" style="2"/>
    <col min="9985" max="9985" width="20.5703125" style="2" customWidth="1"/>
    <col min="9986" max="9987" width="11.42578125" style="2" customWidth="1"/>
    <col min="9988" max="9988" width="18" style="2" customWidth="1"/>
    <col min="9989" max="9989" width="16.42578125" style="2" customWidth="1"/>
    <col min="9990" max="9990" width="29.85546875" style="2" customWidth="1"/>
    <col min="9991" max="9991" width="20.85546875" style="2" customWidth="1"/>
    <col min="9992" max="9992" width="19.5703125" style="2" customWidth="1"/>
    <col min="9993" max="9994" width="21.5703125" style="2" customWidth="1"/>
    <col min="9995" max="9997" width="0" style="2" hidden="1" customWidth="1"/>
    <col min="9998" max="9999" width="11.42578125" style="2"/>
    <col min="10000" max="10000" width="12.7109375" style="2" bestFit="1" customWidth="1"/>
    <col min="10001" max="10240" width="11.42578125" style="2"/>
    <col min="10241" max="10241" width="20.5703125" style="2" customWidth="1"/>
    <col min="10242" max="10243" width="11.42578125" style="2" customWidth="1"/>
    <col min="10244" max="10244" width="18" style="2" customWidth="1"/>
    <col min="10245" max="10245" width="16.42578125" style="2" customWidth="1"/>
    <col min="10246" max="10246" width="29.85546875" style="2" customWidth="1"/>
    <col min="10247" max="10247" width="20.85546875" style="2" customWidth="1"/>
    <col min="10248" max="10248" width="19.5703125" style="2" customWidth="1"/>
    <col min="10249" max="10250" width="21.5703125" style="2" customWidth="1"/>
    <col min="10251" max="10253" width="0" style="2" hidden="1" customWidth="1"/>
    <col min="10254" max="10255" width="11.42578125" style="2"/>
    <col min="10256" max="10256" width="12.7109375" style="2" bestFit="1" customWidth="1"/>
    <col min="10257" max="10496" width="11.42578125" style="2"/>
    <col min="10497" max="10497" width="20.5703125" style="2" customWidth="1"/>
    <col min="10498" max="10499" width="11.42578125" style="2" customWidth="1"/>
    <col min="10500" max="10500" width="18" style="2" customWidth="1"/>
    <col min="10501" max="10501" width="16.42578125" style="2" customWidth="1"/>
    <col min="10502" max="10502" width="29.85546875" style="2" customWidth="1"/>
    <col min="10503" max="10503" width="20.85546875" style="2" customWidth="1"/>
    <col min="10504" max="10504" width="19.5703125" style="2" customWidth="1"/>
    <col min="10505" max="10506" width="21.5703125" style="2" customWidth="1"/>
    <col min="10507" max="10509" width="0" style="2" hidden="1" customWidth="1"/>
    <col min="10510" max="10511" width="11.42578125" style="2"/>
    <col min="10512" max="10512" width="12.7109375" style="2" bestFit="1" customWidth="1"/>
    <col min="10513" max="10752" width="11.42578125" style="2"/>
    <col min="10753" max="10753" width="20.5703125" style="2" customWidth="1"/>
    <col min="10754" max="10755" width="11.42578125" style="2" customWidth="1"/>
    <col min="10756" max="10756" width="18" style="2" customWidth="1"/>
    <col min="10757" max="10757" width="16.42578125" style="2" customWidth="1"/>
    <col min="10758" max="10758" width="29.85546875" style="2" customWidth="1"/>
    <col min="10759" max="10759" width="20.85546875" style="2" customWidth="1"/>
    <col min="10760" max="10760" width="19.5703125" style="2" customWidth="1"/>
    <col min="10761" max="10762" width="21.5703125" style="2" customWidth="1"/>
    <col min="10763" max="10765" width="0" style="2" hidden="1" customWidth="1"/>
    <col min="10766" max="10767" width="11.42578125" style="2"/>
    <col min="10768" max="10768" width="12.7109375" style="2" bestFit="1" customWidth="1"/>
    <col min="10769" max="11008" width="11.42578125" style="2"/>
    <col min="11009" max="11009" width="20.5703125" style="2" customWidth="1"/>
    <col min="11010" max="11011" width="11.42578125" style="2" customWidth="1"/>
    <col min="11012" max="11012" width="18" style="2" customWidth="1"/>
    <col min="11013" max="11013" width="16.42578125" style="2" customWidth="1"/>
    <col min="11014" max="11014" width="29.85546875" style="2" customWidth="1"/>
    <col min="11015" max="11015" width="20.85546875" style="2" customWidth="1"/>
    <col min="11016" max="11016" width="19.5703125" style="2" customWidth="1"/>
    <col min="11017" max="11018" width="21.5703125" style="2" customWidth="1"/>
    <col min="11019" max="11021" width="0" style="2" hidden="1" customWidth="1"/>
    <col min="11022" max="11023" width="11.42578125" style="2"/>
    <col min="11024" max="11024" width="12.7109375" style="2" bestFit="1" customWidth="1"/>
    <col min="11025" max="11264" width="11.42578125" style="2"/>
    <col min="11265" max="11265" width="20.5703125" style="2" customWidth="1"/>
    <col min="11266" max="11267" width="11.42578125" style="2" customWidth="1"/>
    <col min="11268" max="11268" width="18" style="2" customWidth="1"/>
    <col min="11269" max="11269" width="16.42578125" style="2" customWidth="1"/>
    <col min="11270" max="11270" width="29.85546875" style="2" customWidth="1"/>
    <col min="11271" max="11271" width="20.85546875" style="2" customWidth="1"/>
    <col min="11272" max="11272" width="19.5703125" style="2" customWidth="1"/>
    <col min="11273" max="11274" width="21.5703125" style="2" customWidth="1"/>
    <col min="11275" max="11277" width="0" style="2" hidden="1" customWidth="1"/>
    <col min="11278" max="11279" width="11.42578125" style="2"/>
    <col min="11280" max="11280" width="12.7109375" style="2" bestFit="1" customWidth="1"/>
    <col min="11281" max="11520" width="11.42578125" style="2"/>
    <col min="11521" max="11521" width="20.5703125" style="2" customWidth="1"/>
    <col min="11522" max="11523" width="11.42578125" style="2" customWidth="1"/>
    <col min="11524" max="11524" width="18" style="2" customWidth="1"/>
    <col min="11525" max="11525" width="16.42578125" style="2" customWidth="1"/>
    <col min="11526" max="11526" width="29.85546875" style="2" customWidth="1"/>
    <col min="11527" max="11527" width="20.85546875" style="2" customWidth="1"/>
    <col min="11528" max="11528" width="19.5703125" style="2" customWidth="1"/>
    <col min="11529" max="11530" width="21.5703125" style="2" customWidth="1"/>
    <col min="11531" max="11533" width="0" style="2" hidden="1" customWidth="1"/>
    <col min="11534" max="11535" width="11.42578125" style="2"/>
    <col min="11536" max="11536" width="12.7109375" style="2" bestFit="1" customWidth="1"/>
    <col min="11537" max="11776" width="11.42578125" style="2"/>
    <col min="11777" max="11777" width="20.5703125" style="2" customWidth="1"/>
    <col min="11778" max="11779" width="11.42578125" style="2" customWidth="1"/>
    <col min="11780" max="11780" width="18" style="2" customWidth="1"/>
    <col min="11781" max="11781" width="16.42578125" style="2" customWidth="1"/>
    <col min="11782" max="11782" width="29.85546875" style="2" customWidth="1"/>
    <col min="11783" max="11783" width="20.85546875" style="2" customWidth="1"/>
    <col min="11784" max="11784" width="19.5703125" style="2" customWidth="1"/>
    <col min="11785" max="11786" width="21.5703125" style="2" customWidth="1"/>
    <col min="11787" max="11789" width="0" style="2" hidden="1" customWidth="1"/>
    <col min="11790" max="11791" width="11.42578125" style="2"/>
    <col min="11792" max="11792" width="12.7109375" style="2" bestFit="1" customWidth="1"/>
    <col min="11793" max="12032" width="11.42578125" style="2"/>
    <col min="12033" max="12033" width="20.5703125" style="2" customWidth="1"/>
    <col min="12034" max="12035" width="11.42578125" style="2" customWidth="1"/>
    <col min="12036" max="12036" width="18" style="2" customWidth="1"/>
    <col min="12037" max="12037" width="16.42578125" style="2" customWidth="1"/>
    <col min="12038" max="12038" width="29.85546875" style="2" customWidth="1"/>
    <col min="12039" max="12039" width="20.85546875" style="2" customWidth="1"/>
    <col min="12040" max="12040" width="19.5703125" style="2" customWidth="1"/>
    <col min="12041" max="12042" width="21.5703125" style="2" customWidth="1"/>
    <col min="12043" max="12045" width="0" style="2" hidden="1" customWidth="1"/>
    <col min="12046" max="12047" width="11.42578125" style="2"/>
    <col min="12048" max="12048" width="12.7109375" style="2" bestFit="1" customWidth="1"/>
    <col min="12049" max="12288" width="11.42578125" style="2"/>
    <col min="12289" max="12289" width="20.5703125" style="2" customWidth="1"/>
    <col min="12290" max="12291" width="11.42578125" style="2" customWidth="1"/>
    <col min="12292" max="12292" width="18" style="2" customWidth="1"/>
    <col min="12293" max="12293" width="16.42578125" style="2" customWidth="1"/>
    <col min="12294" max="12294" width="29.85546875" style="2" customWidth="1"/>
    <col min="12295" max="12295" width="20.85546875" style="2" customWidth="1"/>
    <col min="12296" max="12296" width="19.5703125" style="2" customWidth="1"/>
    <col min="12297" max="12298" width="21.5703125" style="2" customWidth="1"/>
    <col min="12299" max="12301" width="0" style="2" hidden="1" customWidth="1"/>
    <col min="12302" max="12303" width="11.42578125" style="2"/>
    <col min="12304" max="12304" width="12.7109375" style="2" bestFit="1" customWidth="1"/>
    <col min="12305" max="12544" width="11.42578125" style="2"/>
    <col min="12545" max="12545" width="20.5703125" style="2" customWidth="1"/>
    <col min="12546" max="12547" width="11.42578125" style="2" customWidth="1"/>
    <col min="12548" max="12548" width="18" style="2" customWidth="1"/>
    <col min="12549" max="12549" width="16.42578125" style="2" customWidth="1"/>
    <col min="12550" max="12550" width="29.85546875" style="2" customWidth="1"/>
    <col min="12551" max="12551" width="20.85546875" style="2" customWidth="1"/>
    <col min="12552" max="12552" width="19.5703125" style="2" customWidth="1"/>
    <col min="12553" max="12554" width="21.5703125" style="2" customWidth="1"/>
    <col min="12555" max="12557" width="0" style="2" hidden="1" customWidth="1"/>
    <col min="12558" max="12559" width="11.42578125" style="2"/>
    <col min="12560" max="12560" width="12.7109375" style="2" bestFit="1" customWidth="1"/>
    <col min="12561" max="12800" width="11.42578125" style="2"/>
    <col min="12801" max="12801" width="20.5703125" style="2" customWidth="1"/>
    <col min="12802" max="12803" width="11.42578125" style="2" customWidth="1"/>
    <col min="12804" max="12804" width="18" style="2" customWidth="1"/>
    <col min="12805" max="12805" width="16.42578125" style="2" customWidth="1"/>
    <col min="12806" max="12806" width="29.85546875" style="2" customWidth="1"/>
    <col min="12807" max="12807" width="20.85546875" style="2" customWidth="1"/>
    <col min="12808" max="12808" width="19.5703125" style="2" customWidth="1"/>
    <col min="12809" max="12810" width="21.5703125" style="2" customWidth="1"/>
    <col min="12811" max="12813" width="0" style="2" hidden="1" customWidth="1"/>
    <col min="12814" max="12815" width="11.42578125" style="2"/>
    <col min="12816" max="12816" width="12.7109375" style="2" bestFit="1" customWidth="1"/>
    <col min="12817" max="13056" width="11.42578125" style="2"/>
    <col min="13057" max="13057" width="20.5703125" style="2" customWidth="1"/>
    <col min="13058" max="13059" width="11.42578125" style="2" customWidth="1"/>
    <col min="13060" max="13060" width="18" style="2" customWidth="1"/>
    <col min="13061" max="13061" width="16.42578125" style="2" customWidth="1"/>
    <col min="13062" max="13062" width="29.85546875" style="2" customWidth="1"/>
    <col min="13063" max="13063" width="20.85546875" style="2" customWidth="1"/>
    <col min="13064" max="13064" width="19.5703125" style="2" customWidth="1"/>
    <col min="13065" max="13066" width="21.5703125" style="2" customWidth="1"/>
    <col min="13067" max="13069" width="0" style="2" hidden="1" customWidth="1"/>
    <col min="13070" max="13071" width="11.42578125" style="2"/>
    <col min="13072" max="13072" width="12.7109375" style="2" bestFit="1" customWidth="1"/>
    <col min="13073" max="13312" width="11.42578125" style="2"/>
    <col min="13313" max="13313" width="20.5703125" style="2" customWidth="1"/>
    <col min="13314" max="13315" width="11.42578125" style="2" customWidth="1"/>
    <col min="13316" max="13316" width="18" style="2" customWidth="1"/>
    <col min="13317" max="13317" width="16.42578125" style="2" customWidth="1"/>
    <col min="13318" max="13318" width="29.85546875" style="2" customWidth="1"/>
    <col min="13319" max="13319" width="20.85546875" style="2" customWidth="1"/>
    <col min="13320" max="13320" width="19.5703125" style="2" customWidth="1"/>
    <col min="13321" max="13322" width="21.5703125" style="2" customWidth="1"/>
    <col min="13323" max="13325" width="0" style="2" hidden="1" customWidth="1"/>
    <col min="13326" max="13327" width="11.42578125" style="2"/>
    <col min="13328" max="13328" width="12.7109375" style="2" bestFit="1" customWidth="1"/>
    <col min="13329" max="13568" width="11.42578125" style="2"/>
    <col min="13569" max="13569" width="20.5703125" style="2" customWidth="1"/>
    <col min="13570" max="13571" width="11.42578125" style="2" customWidth="1"/>
    <col min="13572" max="13572" width="18" style="2" customWidth="1"/>
    <col min="13573" max="13573" width="16.42578125" style="2" customWidth="1"/>
    <col min="13574" max="13574" width="29.85546875" style="2" customWidth="1"/>
    <col min="13575" max="13575" width="20.85546875" style="2" customWidth="1"/>
    <col min="13576" max="13576" width="19.5703125" style="2" customWidth="1"/>
    <col min="13577" max="13578" width="21.5703125" style="2" customWidth="1"/>
    <col min="13579" max="13581" width="0" style="2" hidden="1" customWidth="1"/>
    <col min="13582" max="13583" width="11.42578125" style="2"/>
    <col min="13584" max="13584" width="12.7109375" style="2" bestFit="1" customWidth="1"/>
    <col min="13585" max="13824" width="11.42578125" style="2"/>
    <col min="13825" max="13825" width="20.5703125" style="2" customWidth="1"/>
    <col min="13826" max="13827" width="11.42578125" style="2" customWidth="1"/>
    <col min="13828" max="13828" width="18" style="2" customWidth="1"/>
    <col min="13829" max="13829" width="16.42578125" style="2" customWidth="1"/>
    <col min="13830" max="13830" width="29.85546875" style="2" customWidth="1"/>
    <col min="13831" max="13831" width="20.85546875" style="2" customWidth="1"/>
    <col min="13832" max="13832" width="19.5703125" style="2" customWidth="1"/>
    <col min="13833" max="13834" width="21.5703125" style="2" customWidth="1"/>
    <col min="13835" max="13837" width="0" style="2" hidden="1" customWidth="1"/>
    <col min="13838" max="13839" width="11.42578125" style="2"/>
    <col min="13840" max="13840" width="12.7109375" style="2" bestFit="1" customWidth="1"/>
    <col min="13841" max="14080" width="11.42578125" style="2"/>
    <col min="14081" max="14081" width="20.5703125" style="2" customWidth="1"/>
    <col min="14082" max="14083" width="11.42578125" style="2" customWidth="1"/>
    <col min="14084" max="14084" width="18" style="2" customWidth="1"/>
    <col min="14085" max="14085" width="16.42578125" style="2" customWidth="1"/>
    <col min="14086" max="14086" width="29.85546875" style="2" customWidth="1"/>
    <col min="14087" max="14087" width="20.85546875" style="2" customWidth="1"/>
    <col min="14088" max="14088" width="19.5703125" style="2" customWidth="1"/>
    <col min="14089" max="14090" width="21.5703125" style="2" customWidth="1"/>
    <col min="14091" max="14093" width="0" style="2" hidden="1" customWidth="1"/>
    <col min="14094" max="14095" width="11.42578125" style="2"/>
    <col min="14096" max="14096" width="12.7109375" style="2" bestFit="1" customWidth="1"/>
    <col min="14097" max="14336" width="11.42578125" style="2"/>
    <col min="14337" max="14337" width="20.5703125" style="2" customWidth="1"/>
    <col min="14338" max="14339" width="11.42578125" style="2" customWidth="1"/>
    <col min="14340" max="14340" width="18" style="2" customWidth="1"/>
    <col min="14341" max="14341" width="16.42578125" style="2" customWidth="1"/>
    <col min="14342" max="14342" width="29.85546875" style="2" customWidth="1"/>
    <col min="14343" max="14343" width="20.85546875" style="2" customWidth="1"/>
    <col min="14344" max="14344" width="19.5703125" style="2" customWidth="1"/>
    <col min="14345" max="14346" width="21.5703125" style="2" customWidth="1"/>
    <col min="14347" max="14349" width="0" style="2" hidden="1" customWidth="1"/>
    <col min="14350" max="14351" width="11.42578125" style="2"/>
    <col min="14352" max="14352" width="12.7109375" style="2" bestFit="1" customWidth="1"/>
    <col min="14353" max="14592" width="11.42578125" style="2"/>
    <col min="14593" max="14593" width="20.5703125" style="2" customWidth="1"/>
    <col min="14594" max="14595" width="11.42578125" style="2" customWidth="1"/>
    <col min="14596" max="14596" width="18" style="2" customWidth="1"/>
    <col min="14597" max="14597" width="16.42578125" style="2" customWidth="1"/>
    <col min="14598" max="14598" width="29.85546875" style="2" customWidth="1"/>
    <col min="14599" max="14599" width="20.85546875" style="2" customWidth="1"/>
    <col min="14600" max="14600" width="19.5703125" style="2" customWidth="1"/>
    <col min="14601" max="14602" width="21.5703125" style="2" customWidth="1"/>
    <col min="14603" max="14605" width="0" style="2" hidden="1" customWidth="1"/>
    <col min="14606" max="14607" width="11.42578125" style="2"/>
    <col min="14608" max="14608" width="12.7109375" style="2" bestFit="1" customWidth="1"/>
    <col min="14609" max="14848" width="11.42578125" style="2"/>
    <col min="14849" max="14849" width="20.5703125" style="2" customWidth="1"/>
    <col min="14850" max="14851" width="11.42578125" style="2" customWidth="1"/>
    <col min="14852" max="14852" width="18" style="2" customWidth="1"/>
    <col min="14853" max="14853" width="16.42578125" style="2" customWidth="1"/>
    <col min="14854" max="14854" width="29.85546875" style="2" customWidth="1"/>
    <col min="14855" max="14855" width="20.85546875" style="2" customWidth="1"/>
    <col min="14856" max="14856" width="19.5703125" style="2" customWidth="1"/>
    <col min="14857" max="14858" width="21.5703125" style="2" customWidth="1"/>
    <col min="14859" max="14861" width="0" style="2" hidden="1" customWidth="1"/>
    <col min="14862" max="14863" width="11.42578125" style="2"/>
    <col min="14864" max="14864" width="12.7109375" style="2" bestFit="1" customWidth="1"/>
    <col min="14865" max="15104" width="11.42578125" style="2"/>
    <col min="15105" max="15105" width="20.5703125" style="2" customWidth="1"/>
    <col min="15106" max="15107" width="11.42578125" style="2" customWidth="1"/>
    <col min="15108" max="15108" width="18" style="2" customWidth="1"/>
    <col min="15109" max="15109" width="16.42578125" style="2" customWidth="1"/>
    <col min="15110" max="15110" width="29.85546875" style="2" customWidth="1"/>
    <col min="15111" max="15111" width="20.85546875" style="2" customWidth="1"/>
    <col min="15112" max="15112" width="19.5703125" style="2" customWidth="1"/>
    <col min="15113" max="15114" width="21.5703125" style="2" customWidth="1"/>
    <col min="15115" max="15117" width="0" style="2" hidden="1" customWidth="1"/>
    <col min="15118" max="15119" width="11.42578125" style="2"/>
    <col min="15120" max="15120" width="12.7109375" style="2" bestFit="1" customWidth="1"/>
    <col min="15121" max="15360" width="11.42578125" style="2"/>
    <col min="15361" max="15361" width="20.5703125" style="2" customWidth="1"/>
    <col min="15362" max="15363" width="11.42578125" style="2" customWidth="1"/>
    <col min="15364" max="15364" width="18" style="2" customWidth="1"/>
    <col min="15365" max="15365" width="16.42578125" style="2" customWidth="1"/>
    <col min="15366" max="15366" width="29.85546875" style="2" customWidth="1"/>
    <col min="15367" max="15367" width="20.85546875" style="2" customWidth="1"/>
    <col min="15368" max="15368" width="19.5703125" style="2" customWidth="1"/>
    <col min="15369" max="15370" width="21.5703125" style="2" customWidth="1"/>
    <col min="15371" max="15373" width="0" style="2" hidden="1" customWidth="1"/>
    <col min="15374" max="15375" width="11.42578125" style="2"/>
    <col min="15376" max="15376" width="12.7109375" style="2" bestFit="1" customWidth="1"/>
    <col min="15377" max="15616" width="11.42578125" style="2"/>
    <col min="15617" max="15617" width="20.5703125" style="2" customWidth="1"/>
    <col min="15618" max="15619" width="11.42578125" style="2" customWidth="1"/>
    <col min="15620" max="15620" width="18" style="2" customWidth="1"/>
    <col min="15621" max="15621" width="16.42578125" style="2" customWidth="1"/>
    <col min="15622" max="15622" width="29.85546875" style="2" customWidth="1"/>
    <col min="15623" max="15623" width="20.85546875" style="2" customWidth="1"/>
    <col min="15624" max="15624" width="19.5703125" style="2" customWidth="1"/>
    <col min="15625" max="15626" width="21.5703125" style="2" customWidth="1"/>
    <col min="15627" max="15629" width="0" style="2" hidden="1" customWidth="1"/>
    <col min="15630" max="15631" width="11.42578125" style="2"/>
    <col min="15632" max="15632" width="12.7109375" style="2" bestFit="1" customWidth="1"/>
    <col min="15633" max="15872" width="11.42578125" style="2"/>
    <col min="15873" max="15873" width="20.5703125" style="2" customWidth="1"/>
    <col min="15874" max="15875" width="11.42578125" style="2" customWidth="1"/>
    <col min="15876" max="15876" width="18" style="2" customWidth="1"/>
    <col min="15877" max="15877" width="16.42578125" style="2" customWidth="1"/>
    <col min="15878" max="15878" width="29.85546875" style="2" customWidth="1"/>
    <col min="15879" max="15879" width="20.85546875" style="2" customWidth="1"/>
    <col min="15880" max="15880" width="19.5703125" style="2" customWidth="1"/>
    <col min="15881" max="15882" width="21.5703125" style="2" customWidth="1"/>
    <col min="15883" max="15885" width="0" style="2" hidden="1" customWidth="1"/>
    <col min="15886" max="15887" width="11.42578125" style="2"/>
    <col min="15888" max="15888" width="12.7109375" style="2" bestFit="1" customWidth="1"/>
    <col min="15889" max="16128" width="11.42578125" style="2"/>
    <col min="16129" max="16129" width="20.5703125" style="2" customWidth="1"/>
    <col min="16130" max="16131" width="11.42578125" style="2" customWidth="1"/>
    <col min="16132" max="16132" width="18" style="2" customWidth="1"/>
    <col min="16133" max="16133" width="16.42578125" style="2" customWidth="1"/>
    <col min="16134" max="16134" width="29.85546875" style="2" customWidth="1"/>
    <col min="16135" max="16135" width="20.85546875" style="2" customWidth="1"/>
    <col min="16136" max="16136" width="19.5703125" style="2" customWidth="1"/>
    <col min="16137" max="16138" width="21.5703125" style="2" customWidth="1"/>
    <col min="16139" max="16141" width="0" style="2" hidden="1" customWidth="1"/>
    <col min="16142" max="16143" width="11.42578125" style="2"/>
    <col min="16144" max="16144" width="12.7109375" style="2" bestFit="1" customWidth="1"/>
    <col min="16145" max="16384" width="11.42578125" style="2"/>
  </cols>
  <sheetData>
    <row r="1" spans="1:18" ht="15" thickBot="1" x14ac:dyDescent="0.25">
      <c r="A1" s="125"/>
      <c r="B1" s="126"/>
      <c r="C1" s="126"/>
      <c r="D1" s="126"/>
      <c r="E1" s="126"/>
      <c r="F1" s="126"/>
      <c r="G1" s="126"/>
      <c r="H1" s="126"/>
      <c r="I1" s="126"/>
      <c r="J1" s="127"/>
      <c r="K1" s="1" t="s">
        <v>0</v>
      </c>
      <c r="L1" s="1" t="s">
        <v>1</v>
      </c>
      <c r="M1" s="1" t="s">
        <v>2</v>
      </c>
      <c r="P1" s="3" t="s">
        <v>3</v>
      </c>
    </row>
    <row r="2" spans="1:18" ht="24.6" customHeight="1" x14ac:dyDescent="0.2">
      <c r="A2" s="67"/>
      <c r="B2" s="70" t="s">
        <v>4</v>
      </c>
      <c r="C2" s="71"/>
      <c r="D2" s="71"/>
      <c r="E2" s="71"/>
      <c r="F2" s="71"/>
      <c r="G2" s="71"/>
      <c r="H2" s="72"/>
      <c r="I2" s="76" t="s">
        <v>5</v>
      </c>
      <c r="J2" s="77"/>
      <c r="K2" s="1" t="s">
        <v>6</v>
      </c>
      <c r="L2" s="1" t="s">
        <v>7</v>
      </c>
      <c r="M2" s="1" t="s">
        <v>8</v>
      </c>
      <c r="P2" s="3" t="s">
        <v>9</v>
      </c>
    </row>
    <row r="3" spans="1:18" ht="24.6" customHeight="1" x14ac:dyDescent="0.2">
      <c r="A3" s="68"/>
      <c r="B3" s="73"/>
      <c r="C3" s="74"/>
      <c r="D3" s="74"/>
      <c r="E3" s="74"/>
      <c r="F3" s="74"/>
      <c r="G3" s="74"/>
      <c r="H3" s="75"/>
      <c r="I3" s="78" t="s">
        <v>10</v>
      </c>
      <c r="J3" s="79"/>
      <c r="K3" s="1" t="s">
        <v>11</v>
      </c>
      <c r="L3" s="1"/>
      <c r="M3" s="1" t="s">
        <v>12</v>
      </c>
      <c r="P3" s="3" t="s">
        <v>13</v>
      </c>
    </row>
    <row r="4" spans="1:18" ht="24.6" customHeight="1" thickBot="1" x14ac:dyDescent="0.25">
      <c r="A4" s="69"/>
      <c r="B4" s="80" t="s">
        <v>14</v>
      </c>
      <c r="C4" s="81"/>
      <c r="D4" s="81"/>
      <c r="E4" s="81"/>
      <c r="F4" s="81"/>
      <c r="G4" s="81"/>
      <c r="H4" s="82"/>
      <c r="I4" s="83" t="s">
        <v>15</v>
      </c>
      <c r="J4" s="84"/>
      <c r="M4" s="1" t="s">
        <v>16</v>
      </c>
      <c r="P4" s="3" t="s">
        <v>1</v>
      </c>
    </row>
    <row r="5" spans="1:18" ht="27" customHeight="1" thickBot="1" x14ac:dyDescent="0.25">
      <c r="A5" s="110" t="s">
        <v>17</v>
      </c>
      <c r="B5" s="111"/>
      <c r="C5" s="111"/>
      <c r="D5" s="111"/>
      <c r="E5" s="111"/>
      <c r="F5" s="111"/>
      <c r="G5" s="111"/>
      <c r="H5" s="111"/>
      <c r="I5" s="111"/>
      <c r="J5" s="112"/>
    </row>
    <row r="6" spans="1:18" ht="34.35" customHeight="1" x14ac:dyDescent="0.2">
      <c r="A6" s="6" t="s">
        <v>18</v>
      </c>
      <c r="B6" s="113" t="s">
        <v>63</v>
      </c>
      <c r="C6" s="114"/>
      <c r="D6" s="114"/>
      <c r="E6" s="114"/>
      <c r="F6" s="114"/>
      <c r="G6" s="114"/>
      <c r="H6" s="114"/>
      <c r="I6" s="7" t="s">
        <v>19</v>
      </c>
      <c r="J6" s="8" t="s">
        <v>3</v>
      </c>
      <c r="M6" s="1"/>
    </row>
    <row r="7" spans="1:18" ht="34.35" customHeight="1" thickBot="1" x14ac:dyDescent="0.25">
      <c r="A7" s="9" t="s">
        <v>20</v>
      </c>
      <c r="B7" s="115" t="s">
        <v>73</v>
      </c>
      <c r="C7" s="116"/>
      <c r="D7" s="116"/>
      <c r="E7" s="116"/>
      <c r="F7" s="116"/>
      <c r="G7" s="116"/>
      <c r="H7" s="117"/>
      <c r="I7" s="10" t="s">
        <v>21</v>
      </c>
      <c r="J7" s="11" t="s">
        <v>1</v>
      </c>
      <c r="M7" s="1"/>
    </row>
    <row r="8" spans="1:18" ht="13.5" thickBot="1" x14ac:dyDescent="0.25">
      <c r="A8" s="118"/>
      <c r="B8" s="119"/>
      <c r="C8" s="119"/>
      <c r="D8" s="119"/>
      <c r="E8" s="119"/>
      <c r="F8" s="119"/>
      <c r="G8" s="119"/>
      <c r="H8" s="119"/>
      <c r="I8" s="119"/>
      <c r="J8" s="120"/>
    </row>
    <row r="9" spans="1:18" ht="69.95" customHeight="1" x14ac:dyDescent="0.2">
      <c r="A9" s="6" t="s">
        <v>22</v>
      </c>
      <c r="B9" s="121" t="s">
        <v>74</v>
      </c>
      <c r="C9" s="122"/>
      <c r="D9" s="122"/>
      <c r="E9" s="122"/>
      <c r="F9" s="123"/>
      <c r="G9" s="7" t="s">
        <v>23</v>
      </c>
      <c r="H9" s="121" t="s">
        <v>77</v>
      </c>
      <c r="I9" s="122"/>
      <c r="J9" s="124"/>
    </row>
    <row r="10" spans="1:18" ht="65.25" customHeight="1" x14ac:dyDescent="0.2">
      <c r="A10" s="53" t="s">
        <v>25</v>
      </c>
      <c r="B10" s="108" t="s">
        <v>65</v>
      </c>
      <c r="C10" s="94"/>
      <c r="D10" s="94"/>
      <c r="E10" s="94"/>
      <c r="F10" s="95"/>
      <c r="G10" s="54" t="s">
        <v>26</v>
      </c>
      <c r="H10" s="93" t="s">
        <v>86</v>
      </c>
      <c r="I10" s="94"/>
      <c r="J10" s="109"/>
    </row>
    <row r="11" spans="1:18" ht="103.7" customHeight="1" x14ac:dyDescent="0.2">
      <c r="A11" s="53" t="s">
        <v>27</v>
      </c>
      <c r="B11" s="93" t="s">
        <v>75</v>
      </c>
      <c r="C11" s="94"/>
      <c r="D11" s="94"/>
      <c r="E11" s="94"/>
      <c r="F11" s="95"/>
      <c r="G11" s="54" t="s">
        <v>28</v>
      </c>
      <c r="H11" s="93" t="s">
        <v>78</v>
      </c>
      <c r="I11" s="94"/>
      <c r="J11" s="109"/>
    </row>
    <row r="12" spans="1:18" ht="69.95" customHeight="1" x14ac:dyDescent="0.2">
      <c r="A12" s="53" t="s">
        <v>29</v>
      </c>
      <c r="B12" s="93" t="s">
        <v>76</v>
      </c>
      <c r="C12" s="94"/>
      <c r="D12" s="94"/>
      <c r="E12" s="94"/>
      <c r="F12" s="95"/>
      <c r="G12" s="54" t="s">
        <v>31</v>
      </c>
      <c r="H12" s="96" t="s">
        <v>66</v>
      </c>
      <c r="I12" s="97"/>
      <c r="J12" s="98"/>
    </row>
    <row r="13" spans="1:18" ht="69.95" customHeight="1" x14ac:dyDescent="0.2">
      <c r="A13" s="53" t="s">
        <v>33</v>
      </c>
      <c r="B13" s="93" t="s">
        <v>80</v>
      </c>
      <c r="C13" s="94"/>
      <c r="D13" s="94"/>
      <c r="E13" s="94"/>
      <c r="F13" s="95"/>
      <c r="G13" s="54" t="s">
        <v>34</v>
      </c>
      <c r="H13" s="96" t="s">
        <v>79</v>
      </c>
      <c r="I13" s="97"/>
      <c r="J13" s="98"/>
    </row>
    <row r="14" spans="1:18" ht="23.45" customHeight="1" x14ac:dyDescent="0.2">
      <c r="A14" s="99" t="s">
        <v>35</v>
      </c>
      <c r="B14" s="100">
        <v>0.84</v>
      </c>
      <c r="C14" s="101"/>
      <c r="D14" s="103" t="s">
        <v>36</v>
      </c>
      <c r="E14" s="103"/>
      <c r="F14" s="104">
        <v>0.89</v>
      </c>
      <c r="G14" s="106" t="s">
        <v>37</v>
      </c>
      <c r="H14" s="12" t="s">
        <v>38</v>
      </c>
      <c r="I14" s="12" t="s">
        <v>39</v>
      </c>
      <c r="J14" s="13" t="s">
        <v>40</v>
      </c>
      <c r="P14" s="14"/>
      <c r="Q14" s="14"/>
      <c r="R14" s="14"/>
    </row>
    <row r="15" spans="1:18" ht="51.6" customHeight="1" x14ac:dyDescent="0.2">
      <c r="A15" s="99"/>
      <c r="B15" s="102"/>
      <c r="C15" s="102"/>
      <c r="D15" s="103"/>
      <c r="E15" s="103"/>
      <c r="F15" s="105"/>
      <c r="G15" s="107"/>
      <c r="H15" s="39" t="s">
        <v>81</v>
      </c>
      <c r="I15" s="30" t="s">
        <v>82</v>
      </c>
      <c r="J15" s="32" t="s">
        <v>64</v>
      </c>
      <c r="P15" s="14"/>
      <c r="Q15" s="14"/>
      <c r="R15" s="14"/>
    </row>
    <row r="16" spans="1:18" ht="13.5" thickBot="1" x14ac:dyDescent="0.25">
      <c r="A16" s="87"/>
      <c r="B16" s="88"/>
      <c r="C16" s="88"/>
      <c r="D16" s="88"/>
      <c r="E16" s="88"/>
      <c r="F16" s="88"/>
      <c r="G16" s="88"/>
      <c r="H16" s="88"/>
      <c r="I16" s="88"/>
      <c r="J16" s="89"/>
    </row>
    <row r="17" spans="1:16" ht="13.5" thickBot="1" x14ac:dyDescent="0.25">
      <c r="A17" s="90"/>
      <c r="B17" s="91"/>
      <c r="C17" s="91"/>
      <c r="D17" s="91"/>
      <c r="E17" s="91"/>
      <c r="F17" s="91"/>
      <c r="G17" s="91"/>
      <c r="H17" s="91"/>
      <c r="I17" s="91"/>
      <c r="J17" s="92"/>
    </row>
    <row r="18" spans="1:16" ht="24.6" customHeight="1" x14ac:dyDescent="0.2">
      <c r="A18" s="67"/>
      <c r="B18" s="70" t="s">
        <v>4</v>
      </c>
      <c r="C18" s="71"/>
      <c r="D18" s="71"/>
      <c r="E18" s="71"/>
      <c r="F18" s="71"/>
      <c r="G18" s="71"/>
      <c r="H18" s="72"/>
      <c r="I18" s="76" t="s">
        <v>5</v>
      </c>
      <c r="J18" s="77"/>
      <c r="K18" s="1" t="s">
        <v>6</v>
      </c>
      <c r="L18" s="1" t="s">
        <v>7</v>
      </c>
      <c r="M18" s="1" t="s">
        <v>8</v>
      </c>
      <c r="P18" s="3" t="s">
        <v>9</v>
      </c>
    </row>
    <row r="19" spans="1:16" ht="24.6" customHeight="1" x14ac:dyDescent="0.2">
      <c r="A19" s="68"/>
      <c r="B19" s="73"/>
      <c r="C19" s="74"/>
      <c r="D19" s="74"/>
      <c r="E19" s="74"/>
      <c r="F19" s="74"/>
      <c r="G19" s="74"/>
      <c r="H19" s="75"/>
      <c r="I19" s="78" t="s">
        <v>10</v>
      </c>
      <c r="J19" s="79"/>
      <c r="K19" s="1" t="s">
        <v>11</v>
      </c>
      <c r="L19" s="1"/>
      <c r="M19" s="1" t="s">
        <v>12</v>
      </c>
      <c r="P19" s="3" t="s">
        <v>13</v>
      </c>
    </row>
    <row r="20" spans="1:16" ht="24.6" customHeight="1" thickBot="1" x14ac:dyDescent="0.25">
      <c r="A20" s="69"/>
      <c r="B20" s="80" t="s">
        <v>14</v>
      </c>
      <c r="C20" s="81"/>
      <c r="D20" s="81"/>
      <c r="E20" s="81"/>
      <c r="F20" s="81"/>
      <c r="G20" s="81"/>
      <c r="H20" s="82"/>
      <c r="I20" s="83" t="s">
        <v>15</v>
      </c>
      <c r="J20" s="84"/>
      <c r="M20" s="1" t="s">
        <v>16</v>
      </c>
      <c r="P20" s="3" t="s">
        <v>1</v>
      </c>
    </row>
    <row r="21" spans="1:16" ht="24.95" customHeight="1" thickBot="1" x14ac:dyDescent="0.25">
      <c r="A21" s="64" t="s">
        <v>41</v>
      </c>
      <c r="B21" s="65"/>
      <c r="C21" s="65"/>
      <c r="D21" s="65"/>
      <c r="E21" s="65"/>
      <c r="F21" s="65"/>
      <c r="G21" s="65"/>
      <c r="H21" s="65"/>
      <c r="I21" s="65"/>
      <c r="J21" s="66"/>
    </row>
    <row r="22" spans="1:16" ht="42" customHeight="1" thickBot="1" x14ac:dyDescent="0.25">
      <c r="A22" s="33" t="s">
        <v>42</v>
      </c>
      <c r="B22" s="56" t="s">
        <v>36</v>
      </c>
      <c r="C22" s="56" t="s">
        <v>43</v>
      </c>
      <c r="D22" s="34" t="s">
        <v>44</v>
      </c>
      <c r="E22" s="85" t="s">
        <v>45</v>
      </c>
      <c r="F22" s="86"/>
      <c r="G22" s="85" t="s">
        <v>46</v>
      </c>
      <c r="H22" s="86"/>
      <c r="I22" s="35" t="s">
        <v>47</v>
      </c>
      <c r="J22" s="36" t="s">
        <v>48</v>
      </c>
    </row>
    <row r="23" spans="1:16" s="19" customFormat="1" ht="170.25" customHeight="1" thickBot="1" x14ac:dyDescent="0.25">
      <c r="A23" s="37" t="s">
        <v>66</v>
      </c>
      <c r="B23" s="38">
        <f>+F14</f>
        <v>0.89</v>
      </c>
      <c r="C23" s="150">
        <v>0.77</v>
      </c>
      <c r="D23" s="38">
        <f>C23/B23</f>
        <v>0.8651685393258427</v>
      </c>
      <c r="E23" s="148" t="s">
        <v>100</v>
      </c>
      <c r="F23" s="149"/>
      <c r="G23" s="148" t="s">
        <v>99</v>
      </c>
      <c r="H23" s="149"/>
      <c r="I23" s="42" t="s">
        <v>95</v>
      </c>
      <c r="J23" s="43">
        <v>46022</v>
      </c>
      <c r="N23" s="57">
        <v>30492900</v>
      </c>
      <c r="O23" s="57">
        <v>32262120</v>
      </c>
      <c r="P23" s="58">
        <f>+N23+O23</f>
        <v>62755020</v>
      </c>
    </row>
    <row r="24" spans="1:16" ht="24.6" customHeight="1" x14ac:dyDescent="0.2">
      <c r="A24" s="67"/>
      <c r="B24" s="70" t="s">
        <v>4</v>
      </c>
      <c r="C24" s="71"/>
      <c r="D24" s="71"/>
      <c r="E24" s="71"/>
      <c r="F24" s="71"/>
      <c r="G24" s="71"/>
      <c r="H24" s="72"/>
      <c r="I24" s="76" t="s">
        <v>5</v>
      </c>
      <c r="J24" s="77"/>
      <c r="K24" s="1" t="s">
        <v>6</v>
      </c>
      <c r="L24" s="1" t="s">
        <v>7</v>
      </c>
      <c r="M24" s="1" t="s">
        <v>8</v>
      </c>
      <c r="P24" s="3" t="s">
        <v>9</v>
      </c>
    </row>
    <row r="25" spans="1:16" ht="24.6" customHeight="1" x14ac:dyDescent="0.2">
      <c r="A25" s="68"/>
      <c r="B25" s="73"/>
      <c r="C25" s="74"/>
      <c r="D25" s="74"/>
      <c r="E25" s="74"/>
      <c r="F25" s="74"/>
      <c r="G25" s="74"/>
      <c r="H25" s="75"/>
      <c r="I25" s="78" t="s">
        <v>10</v>
      </c>
      <c r="J25" s="79"/>
      <c r="K25" s="1" t="s">
        <v>11</v>
      </c>
      <c r="L25" s="1"/>
      <c r="M25" s="1" t="s">
        <v>12</v>
      </c>
      <c r="P25" s="3" t="s">
        <v>13</v>
      </c>
    </row>
    <row r="26" spans="1:16" ht="24.6" customHeight="1" thickBot="1" x14ac:dyDescent="0.25">
      <c r="A26" s="69"/>
      <c r="B26" s="80" t="s">
        <v>14</v>
      </c>
      <c r="C26" s="81"/>
      <c r="D26" s="81"/>
      <c r="E26" s="81"/>
      <c r="F26" s="81"/>
      <c r="G26" s="81"/>
      <c r="H26" s="82"/>
      <c r="I26" s="83" t="s">
        <v>15</v>
      </c>
      <c r="J26" s="84"/>
      <c r="M26" s="1" t="s">
        <v>16</v>
      </c>
      <c r="P26" s="3" t="s">
        <v>1</v>
      </c>
    </row>
    <row r="27" spans="1:16" ht="24.95" customHeight="1" thickBot="1" x14ac:dyDescent="0.25">
      <c r="A27" s="64" t="s">
        <v>62</v>
      </c>
      <c r="B27" s="65"/>
      <c r="C27" s="65"/>
      <c r="D27" s="65"/>
      <c r="E27" s="65"/>
      <c r="F27" s="65"/>
      <c r="G27" s="65"/>
      <c r="H27" s="65"/>
      <c r="I27" s="65"/>
      <c r="J27" s="66"/>
    </row>
    <row r="28" spans="1:16" ht="24.95" customHeight="1" x14ac:dyDescent="0.2">
      <c r="A28" s="50"/>
      <c r="B28" s="23"/>
      <c r="C28" s="23"/>
      <c r="D28" s="23"/>
      <c r="E28" s="23"/>
      <c r="F28" s="23"/>
      <c r="G28" s="23"/>
      <c r="H28" s="23"/>
      <c r="I28" s="23"/>
      <c r="J28" s="24"/>
    </row>
    <row r="29" spans="1:16" ht="24.95" customHeight="1" x14ac:dyDescent="0.2">
      <c r="A29" s="51"/>
      <c r="J29" s="8"/>
    </row>
    <row r="30" spans="1:16" ht="24.95" customHeight="1" x14ac:dyDescent="0.2">
      <c r="A30" s="51"/>
      <c r="J30" s="8"/>
    </row>
    <row r="31" spans="1:16" ht="24.95" customHeight="1" x14ac:dyDescent="0.2">
      <c r="A31" s="51"/>
      <c r="J31" s="8"/>
    </row>
    <row r="32" spans="1:16" ht="24.95" customHeight="1" x14ac:dyDescent="0.2">
      <c r="A32" s="51"/>
      <c r="J32" s="8"/>
    </row>
    <row r="33" spans="1:10" ht="24.95" customHeight="1" x14ac:dyDescent="0.2">
      <c r="A33" s="51"/>
      <c r="J33" s="8"/>
    </row>
    <row r="34" spans="1:10" ht="24.95" customHeight="1" x14ac:dyDescent="0.2">
      <c r="A34" s="51"/>
      <c r="J34" s="8"/>
    </row>
    <row r="35" spans="1:10" ht="24.95" customHeight="1" x14ac:dyDescent="0.2">
      <c r="A35" s="51"/>
      <c r="J35" s="8"/>
    </row>
    <row r="36" spans="1:10" ht="24.95" customHeight="1" x14ac:dyDescent="0.2">
      <c r="A36" s="51"/>
      <c r="J36" s="8"/>
    </row>
    <row r="37" spans="1:10" x14ac:dyDescent="0.2">
      <c r="A37" s="51"/>
      <c r="J37" s="8"/>
    </row>
    <row r="38" spans="1:10" x14ac:dyDescent="0.2">
      <c r="A38" s="51"/>
      <c r="J38" s="8"/>
    </row>
    <row r="39" spans="1:10" x14ac:dyDescent="0.2">
      <c r="A39" s="51"/>
      <c r="J39" s="8"/>
    </row>
    <row r="40" spans="1:10" x14ac:dyDescent="0.2">
      <c r="A40" s="51"/>
      <c r="J40" s="8"/>
    </row>
    <row r="41" spans="1:10" x14ac:dyDescent="0.2">
      <c r="A41" s="51"/>
      <c r="J41" s="8"/>
    </row>
    <row r="42" spans="1:10" x14ac:dyDescent="0.2">
      <c r="A42" s="51"/>
      <c r="J42" s="8"/>
    </row>
    <row r="43" spans="1:10" x14ac:dyDescent="0.2">
      <c r="A43" s="51"/>
      <c r="J43" s="8"/>
    </row>
    <row r="44" spans="1:10" x14ac:dyDescent="0.2">
      <c r="A44" s="51"/>
      <c r="J44" s="8"/>
    </row>
    <row r="45" spans="1:10" x14ac:dyDescent="0.2">
      <c r="A45" s="51"/>
      <c r="J45" s="8"/>
    </row>
    <row r="46" spans="1:10" x14ac:dyDescent="0.2">
      <c r="A46" s="51"/>
      <c r="J46" s="8"/>
    </row>
    <row r="47" spans="1:10" x14ac:dyDescent="0.2">
      <c r="A47" s="51"/>
      <c r="J47" s="8"/>
    </row>
    <row r="48" spans="1:10" x14ac:dyDescent="0.2">
      <c r="A48" s="51"/>
      <c r="J48" s="8"/>
    </row>
    <row r="49" spans="1:10" x14ac:dyDescent="0.2">
      <c r="A49" s="51"/>
      <c r="J49" s="8"/>
    </row>
    <row r="50" spans="1:10" ht="13.5" thickBot="1" x14ac:dyDescent="0.25">
      <c r="A50" s="52"/>
      <c r="B50" s="25"/>
      <c r="C50" s="25"/>
      <c r="D50" s="25"/>
      <c r="E50" s="25"/>
      <c r="F50" s="25"/>
      <c r="G50" s="25"/>
      <c r="H50" s="25"/>
      <c r="I50" s="25"/>
      <c r="J50" s="26"/>
    </row>
  </sheetData>
  <mergeCells count="46">
    <mergeCell ref="A1:J1"/>
    <mergeCell ref="A2:A4"/>
    <mergeCell ref="B2:H3"/>
    <mergeCell ref="I2:J2"/>
    <mergeCell ref="I3:J3"/>
    <mergeCell ref="B4:H4"/>
    <mergeCell ref="I4:J4"/>
    <mergeCell ref="A5:J5"/>
    <mergeCell ref="B6:H6"/>
    <mergeCell ref="B7:H7"/>
    <mergeCell ref="A8:J8"/>
    <mergeCell ref="B9:F9"/>
    <mergeCell ref="H9:J9"/>
    <mergeCell ref="B10:F10"/>
    <mergeCell ref="H10:J10"/>
    <mergeCell ref="B11:F11"/>
    <mergeCell ref="H11:J11"/>
    <mergeCell ref="B12:F12"/>
    <mergeCell ref="H12:J12"/>
    <mergeCell ref="B13:F13"/>
    <mergeCell ref="H13:J13"/>
    <mergeCell ref="A14:A15"/>
    <mergeCell ref="B14:C15"/>
    <mergeCell ref="D14:E15"/>
    <mergeCell ref="F14:F15"/>
    <mergeCell ref="G14:G15"/>
    <mergeCell ref="A16:J16"/>
    <mergeCell ref="A17:J17"/>
    <mergeCell ref="A18:A20"/>
    <mergeCell ref="B18:H19"/>
    <mergeCell ref="I18:J18"/>
    <mergeCell ref="I19:J19"/>
    <mergeCell ref="B20:H20"/>
    <mergeCell ref="I20:J20"/>
    <mergeCell ref="A21:J21"/>
    <mergeCell ref="E22:F22"/>
    <mergeCell ref="G22:H22"/>
    <mergeCell ref="E23:F23"/>
    <mergeCell ref="G23:H23"/>
    <mergeCell ref="A27:J27"/>
    <mergeCell ref="A24:A26"/>
    <mergeCell ref="B24:H25"/>
    <mergeCell ref="I24:J24"/>
    <mergeCell ref="I25:J25"/>
    <mergeCell ref="B26:H26"/>
    <mergeCell ref="I26:J26"/>
  </mergeCells>
  <dataValidations count="4">
    <dataValidation type="list" allowBlank="1" showInputMessage="1" showErrorMessage="1" sqref="J7 WVR983042 WLV983042 WBZ983042 VSD983042 VIH983042 UYL983042 UOP983042 UET983042 TUX983042 TLB983042 TBF983042 SRJ983042 SHN983042 RXR983042 RNV983042 RDZ983042 QUD983042 QKH983042 QAL983042 PQP983042 PGT983042 OWX983042 ONB983042 ODF983042 NTJ983042 NJN983042 MZR983042 MPV983042 MFZ983042 LWD983042 LMH983042 LCL983042 KSP983042 KIT983042 JYX983042 JPB983042 JFF983042 IVJ983042 ILN983042 IBR983042 HRV983042 HHZ983042 GYD983042 GOH983042 GEL983042 FUP983042 FKT983042 FAX983042 ERB983042 EHF983042 DXJ983042 DNN983042 DDR983042 CTV983042 CJZ983042 CAD983042 BQH983042 BGL983042 AWP983042 AMT983042 ACX983042 TB983042 JF983042 J983042 WVR917506 WLV917506 WBZ917506 VSD917506 VIH917506 UYL917506 UOP917506 UET917506 TUX917506 TLB917506 TBF917506 SRJ917506 SHN917506 RXR917506 RNV917506 RDZ917506 QUD917506 QKH917506 QAL917506 PQP917506 PGT917506 OWX917506 ONB917506 ODF917506 NTJ917506 NJN917506 MZR917506 MPV917506 MFZ917506 LWD917506 LMH917506 LCL917506 KSP917506 KIT917506 JYX917506 JPB917506 JFF917506 IVJ917506 ILN917506 IBR917506 HRV917506 HHZ917506 GYD917506 GOH917506 GEL917506 FUP917506 FKT917506 FAX917506 ERB917506 EHF917506 DXJ917506 DNN917506 DDR917506 CTV917506 CJZ917506 CAD917506 BQH917506 BGL917506 AWP917506 AMT917506 ACX917506 TB917506 JF917506 J917506 WVR851970 WLV851970 WBZ851970 VSD851970 VIH851970 UYL851970 UOP851970 UET851970 TUX851970 TLB851970 TBF851970 SRJ851970 SHN851970 RXR851970 RNV851970 RDZ851970 QUD851970 QKH851970 QAL851970 PQP851970 PGT851970 OWX851970 ONB851970 ODF851970 NTJ851970 NJN851970 MZR851970 MPV851970 MFZ851970 LWD851970 LMH851970 LCL851970 KSP851970 KIT851970 JYX851970 JPB851970 JFF851970 IVJ851970 ILN851970 IBR851970 HRV851970 HHZ851970 GYD851970 GOH851970 GEL851970 FUP851970 FKT851970 FAX851970 ERB851970 EHF851970 DXJ851970 DNN851970 DDR851970 CTV851970 CJZ851970 CAD851970 BQH851970 BGL851970 AWP851970 AMT851970 ACX851970 TB851970 JF851970 J851970 WVR786434 WLV786434 WBZ786434 VSD786434 VIH786434 UYL786434 UOP786434 UET786434 TUX786434 TLB786434 TBF786434 SRJ786434 SHN786434 RXR786434 RNV786434 RDZ786434 QUD786434 QKH786434 QAL786434 PQP786434 PGT786434 OWX786434 ONB786434 ODF786434 NTJ786434 NJN786434 MZR786434 MPV786434 MFZ786434 LWD786434 LMH786434 LCL786434 KSP786434 KIT786434 JYX786434 JPB786434 JFF786434 IVJ786434 ILN786434 IBR786434 HRV786434 HHZ786434 GYD786434 GOH786434 GEL786434 FUP786434 FKT786434 FAX786434 ERB786434 EHF786434 DXJ786434 DNN786434 DDR786434 CTV786434 CJZ786434 CAD786434 BQH786434 BGL786434 AWP786434 AMT786434 ACX786434 TB786434 JF786434 J786434 WVR720898 WLV720898 WBZ720898 VSD720898 VIH720898 UYL720898 UOP720898 UET720898 TUX720898 TLB720898 TBF720898 SRJ720898 SHN720898 RXR720898 RNV720898 RDZ720898 QUD720898 QKH720898 QAL720898 PQP720898 PGT720898 OWX720898 ONB720898 ODF720898 NTJ720898 NJN720898 MZR720898 MPV720898 MFZ720898 LWD720898 LMH720898 LCL720898 KSP720898 KIT720898 JYX720898 JPB720898 JFF720898 IVJ720898 ILN720898 IBR720898 HRV720898 HHZ720898 GYD720898 GOH720898 GEL720898 FUP720898 FKT720898 FAX720898 ERB720898 EHF720898 DXJ720898 DNN720898 DDR720898 CTV720898 CJZ720898 CAD720898 BQH720898 BGL720898 AWP720898 AMT720898 ACX720898 TB720898 JF720898 J720898 WVR655362 WLV655362 WBZ655362 VSD655362 VIH655362 UYL655362 UOP655362 UET655362 TUX655362 TLB655362 TBF655362 SRJ655362 SHN655362 RXR655362 RNV655362 RDZ655362 QUD655362 QKH655362 QAL655362 PQP655362 PGT655362 OWX655362 ONB655362 ODF655362 NTJ655362 NJN655362 MZR655362 MPV655362 MFZ655362 LWD655362 LMH655362 LCL655362 KSP655362 KIT655362 JYX655362 JPB655362 JFF655362 IVJ655362 ILN655362 IBR655362 HRV655362 HHZ655362 GYD655362 GOH655362 GEL655362 FUP655362 FKT655362 FAX655362 ERB655362 EHF655362 DXJ655362 DNN655362 DDR655362 CTV655362 CJZ655362 CAD655362 BQH655362 BGL655362 AWP655362 AMT655362 ACX655362 TB655362 JF655362 J655362 WVR589826 WLV589826 WBZ589826 VSD589826 VIH589826 UYL589826 UOP589826 UET589826 TUX589826 TLB589826 TBF589826 SRJ589826 SHN589826 RXR589826 RNV589826 RDZ589826 QUD589826 QKH589826 QAL589826 PQP589826 PGT589826 OWX589826 ONB589826 ODF589826 NTJ589826 NJN589826 MZR589826 MPV589826 MFZ589826 LWD589826 LMH589826 LCL589826 KSP589826 KIT589826 JYX589826 JPB589826 JFF589826 IVJ589826 ILN589826 IBR589826 HRV589826 HHZ589826 GYD589826 GOH589826 GEL589826 FUP589826 FKT589826 FAX589826 ERB589826 EHF589826 DXJ589826 DNN589826 DDR589826 CTV589826 CJZ589826 CAD589826 BQH589826 BGL589826 AWP589826 AMT589826 ACX589826 TB589826 JF589826 J589826 WVR524290 WLV524290 WBZ524290 VSD524290 VIH524290 UYL524290 UOP524290 UET524290 TUX524290 TLB524290 TBF524290 SRJ524290 SHN524290 RXR524290 RNV524290 RDZ524290 QUD524290 QKH524290 QAL524290 PQP524290 PGT524290 OWX524290 ONB524290 ODF524290 NTJ524290 NJN524290 MZR524290 MPV524290 MFZ524290 LWD524290 LMH524290 LCL524290 KSP524290 KIT524290 JYX524290 JPB524290 JFF524290 IVJ524290 ILN524290 IBR524290 HRV524290 HHZ524290 GYD524290 GOH524290 GEL524290 FUP524290 FKT524290 FAX524290 ERB524290 EHF524290 DXJ524290 DNN524290 DDR524290 CTV524290 CJZ524290 CAD524290 BQH524290 BGL524290 AWP524290 AMT524290 ACX524290 TB524290 JF524290 J524290 WVR458754 WLV458754 WBZ458754 VSD458754 VIH458754 UYL458754 UOP458754 UET458754 TUX458754 TLB458754 TBF458754 SRJ458754 SHN458754 RXR458754 RNV458754 RDZ458754 QUD458754 QKH458754 QAL458754 PQP458754 PGT458754 OWX458754 ONB458754 ODF458754 NTJ458754 NJN458754 MZR458754 MPV458754 MFZ458754 LWD458754 LMH458754 LCL458754 KSP458754 KIT458754 JYX458754 JPB458754 JFF458754 IVJ458754 ILN458754 IBR458754 HRV458754 HHZ458754 GYD458754 GOH458754 GEL458754 FUP458754 FKT458754 FAX458754 ERB458754 EHF458754 DXJ458754 DNN458754 DDR458754 CTV458754 CJZ458754 CAD458754 BQH458754 BGL458754 AWP458754 AMT458754 ACX458754 TB458754 JF458754 J458754 WVR393218 WLV393218 WBZ393218 VSD393218 VIH393218 UYL393218 UOP393218 UET393218 TUX393218 TLB393218 TBF393218 SRJ393218 SHN393218 RXR393218 RNV393218 RDZ393218 QUD393218 QKH393218 QAL393218 PQP393218 PGT393218 OWX393218 ONB393218 ODF393218 NTJ393218 NJN393218 MZR393218 MPV393218 MFZ393218 LWD393218 LMH393218 LCL393218 KSP393218 KIT393218 JYX393218 JPB393218 JFF393218 IVJ393218 ILN393218 IBR393218 HRV393218 HHZ393218 GYD393218 GOH393218 GEL393218 FUP393218 FKT393218 FAX393218 ERB393218 EHF393218 DXJ393218 DNN393218 DDR393218 CTV393218 CJZ393218 CAD393218 BQH393218 BGL393218 AWP393218 AMT393218 ACX393218 TB393218 JF393218 J393218 WVR327682 WLV327682 WBZ327682 VSD327682 VIH327682 UYL327682 UOP327682 UET327682 TUX327682 TLB327682 TBF327682 SRJ327682 SHN327682 RXR327682 RNV327682 RDZ327682 QUD327682 QKH327682 QAL327682 PQP327682 PGT327682 OWX327682 ONB327682 ODF327682 NTJ327682 NJN327682 MZR327682 MPV327682 MFZ327682 LWD327682 LMH327682 LCL327682 KSP327682 KIT327682 JYX327682 JPB327682 JFF327682 IVJ327682 ILN327682 IBR327682 HRV327682 HHZ327682 GYD327682 GOH327682 GEL327682 FUP327682 FKT327682 FAX327682 ERB327682 EHF327682 DXJ327682 DNN327682 DDR327682 CTV327682 CJZ327682 CAD327682 BQH327682 BGL327682 AWP327682 AMT327682 ACX327682 TB327682 JF327682 J327682 WVR262146 WLV262146 WBZ262146 VSD262146 VIH262146 UYL262146 UOP262146 UET262146 TUX262146 TLB262146 TBF262146 SRJ262146 SHN262146 RXR262146 RNV262146 RDZ262146 QUD262146 QKH262146 QAL262146 PQP262146 PGT262146 OWX262146 ONB262146 ODF262146 NTJ262146 NJN262146 MZR262146 MPV262146 MFZ262146 LWD262146 LMH262146 LCL262146 KSP262146 KIT262146 JYX262146 JPB262146 JFF262146 IVJ262146 ILN262146 IBR262146 HRV262146 HHZ262146 GYD262146 GOH262146 GEL262146 FUP262146 FKT262146 FAX262146 ERB262146 EHF262146 DXJ262146 DNN262146 DDR262146 CTV262146 CJZ262146 CAD262146 BQH262146 BGL262146 AWP262146 AMT262146 ACX262146 TB262146 JF262146 J262146 WVR196610 WLV196610 WBZ196610 VSD196610 VIH196610 UYL196610 UOP196610 UET196610 TUX196610 TLB196610 TBF196610 SRJ196610 SHN196610 RXR196610 RNV196610 RDZ196610 QUD196610 QKH196610 QAL196610 PQP196610 PGT196610 OWX196610 ONB196610 ODF196610 NTJ196610 NJN196610 MZR196610 MPV196610 MFZ196610 LWD196610 LMH196610 LCL196610 KSP196610 KIT196610 JYX196610 JPB196610 JFF196610 IVJ196610 ILN196610 IBR196610 HRV196610 HHZ196610 GYD196610 GOH196610 GEL196610 FUP196610 FKT196610 FAX196610 ERB196610 EHF196610 DXJ196610 DNN196610 DDR196610 CTV196610 CJZ196610 CAD196610 BQH196610 BGL196610 AWP196610 AMT196610 ACX196610 TB196610 JF196610 J196610 WVR131074 WLV131074 WBZ131074 VSD131074 VIH131074 UYL131074 UOP131074 UET131074 TUX131074 TLB131074 TBF131074 SRJ131074 SHN131074 RXR131074 RNV131074 RDZ131074 QUD131074 QKH131074 QAL131074 PQP131074 PGT131074 OWX131074 ONB131074 ODF131074 NTJ131074 NJN131074 MZR131074 MPV131074 MFZ131074 LWD131074 LMH131074 LCL131074 KSP131074 KIT131074 JYX131074 JPB131074 JFF131074 IVJ131074 ILN131074 IBR131074 HRV131074 HHZ131074 GYD131074 GOH131074 GEL131074 FUP131074 FKT131074 FAX131074 ERB131074 EHF131074 DXJ131074 DNN131074 DDR131074 CTV131074 CJZ131074 CAD131074 BQH131074 BGL131074 AWP131074 AMT131074 ACX131074 TB131074 JF131074 J131074 WVR65538 WLV65538 WBZ65538 VSD65538 VIH65538 UYL65538 UOP65538 UET65538 TUX65538 TLB65538 TBF65538 SRJ65538 SHN65538 RXR65538 RNV65538 RDZ65538 QUD65538 QKH65538 QAL65538 PQP65538 PGT65538 OWX65538 ONB65538 ODF65538 NTJ65538 NJN65538 MZR65538 MPV65538 MFZ65538 LWD65538 LMH65538 LCL65538 KSP65538 KIT65538 JYX65538 JPB65538 JFF65538 IVJ65538 ILN65538 IBR65538 HRV65538 HHZ65538 GYD65538 GOH65538 GEL65538 FUP65538 FKT65538 FAX65538 ERB65538 EHF65538 DXJ65538 DNN65538 DDR65538 CTV65538 CJZ65538 CAD65538 BQH65538 BGL65538 AWP65538 AMT65538 ACX65538 TB65538 JF65538 J65538 WVR7 WLV7 WBZ7 VSD7 VIH7 UYL7 UOP7 UET7 TUX7 TLB7 TBF7 SRJ7 SHN7 RXR7 RNV7 RDZ7 QUD7 QKH7 QAL7 PQP7 PGT7 OWX7 ONB7 ODF7 NTJ7 NJN7 MZR7 MPV7 MFZ7 LWD7 LMH7 LCL7 KSP7 KIT7 JYX7 JPB7 JFF7 IVJ7 ILN7 IBR7 HRV7 HHZ7 GYD7 GOH7 GEL7 FUP7 FKT7 FAX7 ERB7 EHF7 DXJ7 DNN7 DDR7 CTV7 CJZ7 CAD7 BQH7 BGL7 AWP7 AMT7 ACX7 TB7 JF7" xr:uid="{00000000-0002-0000-0000-000000000000}">
      <formula1>$P$4:$P$4</formula1>
    </dataValidation>
    <dataValidation type="list" allowBlank="1" showInputMessage="1" showErrorMessage="1" sqref="J65537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J131073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J196609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J262145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J327681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J393217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J458753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J524289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J589825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J655361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J720897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J786433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J851969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J917505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J983041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WVR983041" xr:uid="{00000000-0002-0000-0000-000001000000}">
      <formula1>P65531:P65533</formula1>
    </dataValidation>
    <dataValidation allowBlank="1" showInputMessage="1" showErrorMessage="1" errorTitle="Seleccionar un valor de la lista" sqref="E65554:E65558 JA65554:JA65558 SW65554:SW65558 ACS65554:ACS65558 AMO65554:AMO65558 AWK65554:AWK65558 BGG65554:BGG65558 BQC65554:BQC65558 BZY65554:BZY65558 CJU65554:CJU65558 CTQ65554:CTQ65558 DDM65554:DDM65558 DNI65554:DNI65558 DXE65554:DXE65558 EHA65554:EHA65558 EQW65554:EQW65558 FAS65554:FAS65558 FKO65554:FKO65558 FUK65554:FUK65558 GEG65554:GEG65558 GOC65554:GOC65558 GXY65554:GXY65558 HHU65554:HHU65558 HRQ65554:HRQ65558 IBM65554:IBM65558 ILI65554:ILI65558 IVE65554:IVE65558 JFA65554:JFA65558 JOW65554:JOW65558 JYS65554:JYS65558 KIO65554:KIO65558 KSK65554:KSK65558 LCG65554:LCG65558 LMC65554:LMC65558 LVY65554:LVY65558 MFU65554:MFU65558 MPQ65554:MPQ65558 MZM65554:MZM65558 NJI65554:NJI65558 NTE65554:NTE65558 ODA65554:ODA65558 OMW65554:OMW65558 OWS65554:OWS65558 PGO65554:PGO65558 PQK65554:PQK65558 QAG65554:QAG65558 QKC65554:QKC65558 QTY65554:QTY65558 RDU65554:RDU65558 RNQ65554:RNQ65558 RXM65554:RXM65558 SHI65554:SHI65558 SRE65554:SRE65558 TBA65554:TBA65558 TKW65554:TKW65558 TUS65554:TUS65558 UEO65554:UEO65558 UOK65554:UOK65558 UYG65554:UYG65558 VIC65554:VIC65558 VRY65554:VRY65558 WBU65554:WBU65558 WLQ65554:WLQ65558 WVM65554:WVM65558 E131090:E131094 JA131090:JA131094 SW131090:SW131094 ACS131090:ACS131094 AMO131090:AMO131094 AWK131090:AWK131094 BGG131090:BGG131094 BQC131090:BQC131094 BZY131090:BZY131094 CJU131090:CJU131094 CTQ131090:CTQ131094 DDM131090:DDM131094 DNI131090:DNI131094 DXE131090:DXE131094 EHA131090:EHA131094 EQW131090:EQW131094 FAS131090:FAS131094 FKO131090:FKO131094 FUK131090:FUK131094 GEG131090:GEG131094 GOC131090:GOC131094 GXY131090:GXY131094 HHU131090:HHU131094 HRQ131090:HRQ131094 IBM131090:IBM131094 ILI131090:ILI131094 IVE131090:IVE131094 JFA131090:JFA131094 JOW131090:JOW131094 JYS131090:JYS131094 KIO131090:KIO131094 KSK131090:KSK131094 LCG131090:LCG131094 LMC131090:LMC131094 LVY131090:LVY131094 MFU131090:MFU131094 MPQ131090:MPQ131094 MZM131090:MZM131094 NJI131090:NJI131094 NTE131090:NTE131094 ODA131090:ODA131094 OMW131090:OMW131094 OWS131090:OWS131094 PGO131090:PGO131094 PQK131090:PQK131094 QAG131090:QAG131094 QKC131090:QKC131094 QTY131090:QTY131094 RDU131090:RDU131094 RNQ131090:RNQ131094 RXM131090:RXM131094 SHI131090:SHI131094 SRE131090:SRE131094 TBA131090:TBA131094 TKW131090:TKW131094 TUS131090:TUS131094 UEO131090:UEO131094 UOK131090:UOK131094 UYG131090:UYG131094 VIC131090:VIC131094 VRY131090:VRY131094 WBU131090:WBU131094 WLQ131090:WLQ131094 WVM131090:WVM131094 E196626:E196630 JA196626:JA196630 SW196626:SW196630 ACS196626:ACS196630 AMO196626:AMO196630 AWK196626:AWK196630 BGG196626:BGG196630 BQC196626:BQC196630 BZY196626:BZY196630 CJU196626:CJU196630 CTQ196626:CTQ196630 DDM196626:DDM196630 DNI196626:DNI196630 DXE196626:DXE196630 EHA196626:EHA196630 EQW196626:EQW196630 FAS196626:FAS196630 FKO196626:FKO196630 FUK196626:FUK196630 GEG196626:GEG196630 GOC196626:GOC196630 GXY196626:GXY196630 HHU196626:HHU196630 HRQ196626:HRQ196630 IBM196626:IBM196630 ILI196626:ILI196630 IVE196626:IVE196630 JFA196626:JFA196630 JOW196626:JOW196630 JYS196626:JYS196630 KIO196626:KIO196630 KSK196626:KSK196630 LCG196626:LCG196630 LMC196626:LMC196630 LVY196626:LVY196630 MFU196626:MFU196630 MPQ196626:MPQ196630 MZM196626:MZM196630 NJI196626:NJI196630 NTE196626:NTE196630 ODA196626:ODA196630 OMW196626:OMW196630 OWS196626:OWS196630 PGO196626:PGO196630 PQK196626:PQK196630 QAG196626:QAG196630 QKC196626:QKC196630 QTY196626:QTY196630 RDU196626:RDU196630 RNQ196626:RNQ196630 RXM196626:RXM196630 SHI196626:SHI196630 SRE196626:SRE196630 TBA196626:TBA196630 TKW196626:TKW196630 TUS196626:TUS196630 UEO196626:UEO196630 UOK196626:UOK196630 UYG196626:UYG196630 VIC196626:VIC196630 VRY196626:VRY196630 WBU196626:WBU196630 WLQ196626:WLQ196630 WVM196626:WVM196630 E262162:E262166 JA262162:JA262166 SW262162:SW262166 ACS262162:ACS262166 AMO262162:AMO262166 AWK262162:AWK262166 BGG262162:BGG262166 BQC262162:BQC262166 BZY262162:BZY262166 CJU262162:CJU262166 CTQ262162:CTQ262166 DDM262162:DDM262166 DNI262162:DNI262166 DXE262162:DXE262166 EHA262162:EHA262166 EQW262162:EQW262166 FAS262162:FAS262166 FKO262162:FKO262166 FUK262162:FUK262166 GEG262162:GEG262166 GOC262162:GOC262166 GXY262162:GXY262166 HHU262162:HHU262166 HRQ262162:HRQ262166 IBM262162:IBM262166 ILI262162:ILI262166 IVE262162:IVE262166 JFA262162:JFA262166 JOW262162:JOW262166 JYS262162:JYS262166 KIO262162:KIO262166 KSK262162:KSK262166 LCG262162:LCG262166 LMC262162:LMC262166 LVY262162:LVY262166 MFU262162:MFU262166 MPQ262162:MPQ262166 MZM262162:MZM262166 NJI262162:NJI262166 NTE262162:NTE262166 ODA262162:ODA262166 OMW262162:OMW262166 OWS262162:OWS262166 PGO262162:PGO262166 PQK262162:PQK262166 QAG262162:QAG262166 QKC262162:QKC262166 QTY262162:QTY262166 RDU262162:RDU262166 RNQ262162:RNQ262166 RXM262162:RXM262166 SHI262162:SHI262166 SRE262162:SRE262166 TBA262162:TBA262166 TKW262162:TKW262166 TUS262162:TUS262166 UEO262162:UEO262166 UOK262162:UOK262166 UYG262162:UYG262166 VIC262162:VIC262166 VRY262162:VRY262166 WBU262162:WBU262166 WLQ262162:WLQ262166 WVM262162:WVM262166 E327698:E327702 JA327698:JA327702 SW327698:SW327702 ACS327698:ACS327702 AMO327698:AMO327702 AWK327698:AWK327702 BGG327698:BGG327702 BQC327698:BQC327702 BZY327698:BZY327702 CJU327698:CJU327702 CTQ327698:CTQ327702 DDM327698:DDM327702 DNI327698:DNI327702 DXE327698:DXE327702 EHA327698:EHA327702 EQW327698:EQW327702 FAS327698:FAS327702 FKO327698:FKO327702 FUK327698:FUK327702 GEG327698:GEG327702 GOC327698:GOC327702 GXY327698:GXY327702 HHU327698:HHU327702 HRQ327698:HRQ327702 IBM327698:IBM327702 ILI327698:ILI327702 IVE327698:IVE327702 JFA327698:JFA327702 JOW327698:JOW327702 JYS327698:JYS327702 KIO327698:KIO327702 KSK327698:KSK327702 LCG327698:LCG327702 LMC327698:LMC327702 LVY327698:LVY327702 MFU327698:MFU327702 MPQ327698:MPQ327702 MZM327698:MZM327702 NJI327698:NJI327702 NTE327698:NTE327702 ODA327698:ODA327702 OMW327698:OMW327702 OWS327698:OWS327702 PGO327698:PGO327702 PQK327698:PQK327702 QAG327698:QAG327702 QKC327698:QKC327702 QTY327698:QTY327702 RDU327698:RDU327702 RNQ327698:RNQ327702 RXM327698:RXM327702 SHI327698:SHI327702 SRE327698:SRE327702 TBA327698:TBA327702 TKW327698:TKW327702 TUS327698:TUS327702 UEO327698:UEO327702 UOK327698:UOK327702 UYG327698:UYG327702 VIC327698:VIC327702 VRY327698:VRY327702 WBU327698:WBU327702 WLQ327698:WLQ327702 WVM327698:WVM327702 E393234:E393238 JA393234:JA393238 SW393234:SW393238 ACS393234:ACS393238 AMO393234:AMO393238 AWK393234:AWK393238 BGG393234:BGG393238 BQC393234:BQC393238 BZY393234:BZY393238 CJU393234:CJU393238 CTQ393234:CTQ393238 DDM393234:DDM393238 DNI393234:DNI393238 DXE393234:DXE393238 EHA393234:EHA393238 EQW393234:EQW393238 FAS393234:FAS393238 FKO393234:FKO393238 FUK393234:FUK393238 GEG393234:GEG393238 GOC393234:GOC393238 GXY393234:GXY393238 HHU393234:HHU393238 HRQ393234:HRQ393238 IBM393234:IBM393238 ILI393234:ILI393238 IVE393234:IVE393238 JFA393234:JFA393238 JOW393234:JOW393238 JYS393234:JYS393238 KIO393234:KIO393238 KSK393234:KSK393238 LCG393234:LCG393238 LMC393234:LMC393238 LVY393234:LVY393238 MFU393234:MFU393238 MPQ393234:MPQ393238 MZM393234:MZM393238 NJI393234:NJI393238 NTE393234:NTE393238 ODA393234:ODA393238 OMW393234:OMW393238 OWS393234:OWS393238 PGO393234:PGO393238 PQK393234:PQK393238 QAG393234:QAG393238 QKC393234:QKC393238 QTY393234:QTY393238 RDU393234:RDU393238 RNQ393234:RNQ393238 RXM393234:RXM393238 SHI393234:SHI393238 SRE393234:SRE393238 TBA393234:TBA393238 TKW393234:TKW393238 TUS393234:TUS393238 UEO393234:UEO393238 UOK393234:UOK393238 UYG393234:UYG393238 VIC393234:VIC393238 VRY393234:VRY393238 WBU393234:WBU393238 WLQ393234:WLQ393238 WVM393234:WVM393238 E458770:E458774 JA458770:JA458774 SW458770:SW458774 ACS458770:ACS458774 AMO458770:AMO458774 AWK458770:AWK458774 BGG458770:BGG458774 BQC458770:BQC458774 BZY458770:BZY458774 CJU458770:CJU458774 CTQ458770:CTQ458774 DDM458770:DDM458774 DNI458770:DNI458774 DXE458770:DXE458774 EHA458770:EHA458774 EQW458770:EQW458774 FAS458770:FAS458774 FKO458770:FKO458774 FUK458770:FUK458774 GEG458770:GEG458774 GOC458770:GOC458774 GXY458770:GXY458774 HHU458770:HHU458774 HRQ458770:HRQ458774 IBM458770:IBM458774 ILI458770:ILI458774 IVE458770:IVE458774 JFA458770:JFA458774 JOW458770:JOW458774 JYS458770:JYS458774 KIO458770:KIO458774 KSK458770:KSK458774 LCG458770:LCG458774 LMC458770:LMC458774 LVY458770:LVY458774 MFU458770:MFU458774 MPQ458770:MPQ458774 MZM458770:MZM458774 NJI458770:NJI458774 NTE458770:NTE458774 ODA458770:ODA458774 OMW458770:OMW458774 OWS458770:OWS458774 PGO458770:PGO458774 PQK458770:PQK458774 QAG458770:QAG458774 QKC458770:QKC458774 QTY458770:QTY458774 RDU458770:RDU458774 RNQ458770:RNQ458774 RXM458770:RXM458774 SHI458770:SHI458774 SRE458770:SRE458774 TBA458770:TBA458774 TKW458770:TKW458774 TUS458770:TUS458774 UEO458770:UEO458774 UOK458770:UOK458774 UYG458770:UYG458774 VIC458770:VIC458774 VRY458770:VRY458774 WBU458770:WBU458774 WLQ458770:WLQ458774 WVM458770:WVM458774 E524306:E524310 JA524306:JA524310 SW524306:SW524310 ACS524306:ACS524310 AMO524306:AMO524310 AWK524306:AWK524310 BGG524306:BGG524310 BQC524306:BQC524310 BZY524306:BZY524310 CJU524306:CJU524310 CTQ524306:CTQ524310 DDM524306:DDM524310 DNI524306:DNI524310 DXE524306:DXE524310 EHA524306:EHA524310 EQW524306:EQW524310 FAS524306:FAS524310 FKO524306:FKO524310 FUK524306:FUK524310 GEG524306:GEG524310 GOC524306:GOC524310 GXY524306:GXY524310 HHU524306:HHU524310 HRQ524306:HRQ524310 IBM524306:IBM524310 ILI524306:ILI524310 IVE524306:IVE524310 JFA524306:JFA524310 JOW524306:JOW524310 JYS524306:JYS524310 KIO524306:KIO524310 KSK524306:KSK524310 LCG524306:LCG524310 LMC524306:LMC524310 LVY524306:LVY524310 MFU524306:MFU524310 MPQ524306:MPQ524310 MZM524306:MZM524310 NJI524306:NJI524310 NTE524306:NTE524310 ODA524306:ODA524310 OMW524306:OMW524310 OWS524306:OWS524310 PGO524306:PGO524310 PQK524306:PQK524310 QAG524306:QAG524310 QKC524306:QKC524310 QTY524306:QTY524310 RDU524306:RDU524310 RNQ524306:RNQ524310 RXM524306:RXM524310 SHI524306:SHI524310 SRE524306:SRE524310 TBA524306:TBA524310 TKW524306:TKW524310 TUS524306:TUS524310 UEO524306:UEO524310 UOK524306:UOK524310 UYG524306:UYG524310 VIC524306:VIC524310 VRY524306:VRY524310 WBU524306:WBU524310 WLQ524306:WLQ524310 WVM524306:WVM524310 E589842:E589846 JA589842:JA589846 SW589842:SW589846 ACS589842:ACS589846 AMO589842:AMO589846 AWK589842:AWK589846 BGG589842:BGG589846 BQC589842:BQC589846 BZY589842:BZY589846 CJU589842:CJU589846 CTQ589842:CTQ589846 DDM589842:DDM589846 DNI589842:DNI589846 DXE589842:DXE589846 EHA589842:EHA589846 EQW589842:EQW589846 FAS589842:FAS589846 FKO589842:FKO589846 FUK589842:FUK589846 GEG589842:GEG589846 GOC589842:GOC589846 GXY589842:GXY589846 HHU589842:HHU589846 HRQ589842:HRQ589846 IBM589842:IBM589846 ILI589842:ILI589846 IVE589842:IVE589846 JFA589842:JFA589846 JOW589842:JOW589846 JYS589842:JYS589846 KIO589842:KIO589846 KSK589842:KSK589846 LCG589842:LCG589846 LMC589842:LMC589846 LVY589842:LVY589846 MFU589842:MFU589846 MPQ589842:MPQ589846 MZM589842:MZM589846 NJI589842:NJI589846 NTE589842:NTE589846 ODA589842:ODA589846 OMW589842:OMW589846 OWS589842:OWS589846 PGO589842:PGO589846 PQK589842:PQK589846 QAG589842:QAG589846 QKC589842:QKC589846 QTY589842:QTY589846 RDU589842:RDU589846 RNQ589842:RNQ589846 RXM589842:RXM589846 SHI589842:SHI589846 SRE589842:SRE589846 TBA589842:TBA589846 TKW589842:TKW589846 TUS589842:TUS589846 UEO589842:UEO589846 UOK589842:UOK589846 UYG589842:UYG589846 VIC589842:VIC589846 VRY589842:VRY589846 WBU589842:WBU589846 WLQ589842:WLQ589846 WVM589842:WVM589846 E655378:E655382 JA655378:JA655382 SW655378:SW655382 ACS655378:ACS655382 AMO655378:AMO655382 AWK655378:AWK655382 BGG655378:BGG655382 BQC655378:BQC655382 BZY655378:BZY655382 CJU655378:CJU655382 CTQ655378:CTQ655382 DDM655378:DDM655382 DNI655378:DNI655382 DXE655378:DXE655382 EHA655378:EHA655382 EQW655378:EQW655382 FAS655378:FAS655382 FKO655378:FKO655382 FUK655378:FUK655382 GEG655378:GEG655382 GOC655378:GOC655382 GXY655378:GXY655382 HHU655378:HHU655382 HRQ655378:HRQ655382 IBM655378:IBM655382 ILI655378:ILI655382 IVE655378:IVE655382 JFA655378:JFA655382 JOW655378:JOW655382 JYS655378:JYS655382 KIO655378:KIO655382 KSK655378:KSK655382 LCG655378:LCG655382 LMC655378:LMC655382 LVY655378:LVY655382 MFU655378:MFU655382 MPQ655378:MPQ655382 MZM655378:MZM655382 NJI655378:NJI655382 NTE655378:NTE655382 ODA655378:ODA655382 OMW655378:OMW655382 OWS655378:OWS655382 PGO655378:PGO655382 PQK655378:PQK655382 QAG655378:QAG655382 QKC655378:QKC655382 QTY655378:QTY655382 RDU655378:RDU655382 RNQ655378:RNQ655382 RXM655378:RXM655382 SHI655378:SHI655382 SRE655378:SRE655382 TBA655378:TBA655382 TKW655378:TKW655382 TUS655378:TUS655382 UEO655378:UEO655382 UOK655378:UOK655382 UYG655378:UYG655382 VIC655378:VIC655382 VRY655378:VRY655382 WBU655378:WBU655382 WLQ655378:WLQ655382 WVM655378:WVM655382 E720914:E720918 JA720914:JA720918 SW720914:SW720918 ACS720914:ACS720918 AMO720914:AMO720918 AWK720914:AWK720918 BGG720914:BGG720918 BQC720914:BQC720918 BZY720914:BZY720918 CJU720914:CJU720918 CTQ720914:CTQ720918 DDM720914:DDM720918 DNI720914:DNI720918 DXE720914:DXE720918 EHA720914:EHA720918 EQW720914:EQW720918 FAS720914:FAS720918 FKO720914:FKO720918 FUK720914:FUK720918 GEG720914:GEG720918 GOC720914:GOC720918 GXY720914:GXY720918 HHU720914:HHU720918 HRQ720914:HRQ720918 IBM720914:IBM720918 ILI720914:ILI720918 IVE720914:IVE720918 JFA720914:JFA720918 JOW720914:JOW720918 JYS720914:JYS720918 KIO720914:KIO720918 KSK720914:KSK720918 LCG720914:LCG720918 LMC720914:LMC720918 LVY720914:LVY720918 MFU720914:MFU720918 MPQ720914:MPQ720918 MZM720914:MZM720918 NJI720914:NJI720918 NTE720914:NTE720918 ODA720914:ODA720918 OMW720914:OMW720918 OWS720914:OWS720918 PGO720914:PGO720918 PQK720914:PQK720918 QAG720914:QAG720918 QKC720914:QKC720918 QTY720914:QTY720918 RDU720914:RDU720918 RNQ720914:RNQ720918 RXM720914:RXM720918 SHI720914:SHI720918 SRE720914:SRE720918 TBA720914:TBA720918 TKW720914:TKW720918 TUS720914:TUS720918 UEO720914:UEO720918 UOK720914:UOK720918 UYG720914:UYG720918 VIC720914:VIC720918 VRY720914:VRY720918 WBU720914:WBU720918 WLQ720914:WLQ720918 WVM720914:WVM720918 E786450:E786454 JA786450:JA786454 SW786450:SW786454 ACS786450:ACS786454 AMO786450:AMO786454 AWK786450:AWK786454 BGG786450:BGG786454 BQC786450:BQC786454 BZY786450:BZY786454 CJU786450:CJU786454 CTQ786450:CTQ786454 DDM786450:DDM786454 DNI786450:DNI786454 DXE786450:DXE786454 EHA786450:EHA786454 EQW786450:EQW786454 FAS786450:FAS786454 FKO786450:FKO786454 FUK786450:FUK786454 GEG786450:GEG786454 GOC786450:GOC786454 GXY786450:GXY786454 HHU786450:HHU786454 HRQ786450:HRQ786454 IBM786450:IBM786454 ILI786450:ILI786454 IVE786450:IVE786454 JFA786450:JFA786454 JOW786450:JOW786454 JYS786450:JYS786454 KIO786450:KIO786454 KSK786450:KSK786454 LCG786450:LCG786454 LMC786450:LMC786454 LVY786450:LVY786454 MFU786450:MFU786454 MPQ786450:MPQ786454 MZM786450:MZM786454 NJI786450:NJI786454 NTE786450:NTE786454 ODA786450:ODA786454 OMW786450:OMW786454 OWS786450:OWS786454 PGO786450:PGO786454 PQK786450:PQK786454 QAG786450:QAG786454 QKC786450:QKC786454 QTY786450:QTY786454 RDU786450:RDU786454 RNQ786450:RNQ786454 RXM786450:RXM786454 SHI786450:SHI786454 SRE786450:SRE786454 TBA786450:TBA786454 TKW786450:TKW786454 TUS786450:TUS786454 UEO786450:UEO786454 UOK786450:UOK786454 UYG786450:UYG786454 VIC786450:VIC786454 VRY786450:VRY786454 WBU786450:WBU786454 WLQ786450:WLQ786454 WVM786450:WVM786454 E851986:E851990 JA851986:JA851990 SW851986:SW851990 ACS851986:ACS851990 AMO851986:AMO851990 AWK851986:AWK851990 BGG851986:BGG851990 BQC851986:BQC851990 BZY851986:BZY851990 CJU851986:CJU851990 CTQ851986:CTQ851990 DDM851986:DDM851990 DNI851986:DNI851990 DXE851986:DXE851990 EHA851986:EHA851990 EQW851986:EQW851990 FAS851986:FAS851990 FKO851986:FKO851990 FUK851986:FUK851990 GEG851986:GEG851990 GOC851986:GOC851990 GXY851986:GXY851990 HHU851986:HHU851990 HRQ851986:HRQ851990 IBM851986:IBM851990 ILI851986:ILI851990 IVE851986:IVE851990 JFA851986:JFA851990 JOW851986:JOW851990 JYS851986:JYS851990 KIO851986:KIO851990 KSK851986:KSK851990 LCG851986:LCG851990 LMC851986:LMC851990 LVY851986:LVY851990 MFU851986:MFU851990 MPQ851986:MPQ851990 MZM851986:MZM851990 NJI851986:NJI851990 NTE851986:NTE851990 ODA851986:ODA851990 OMW851986:OMW851990 OWS851986:OWS851990 PGO851986:PGO851990 PQK851986:PQK851990 QAG851986:QAG851990 QKC851986:QKC851990 QTY851986:QTY851990 RDU851986:RDU851990 RNQ851986:RNQ851990 RXM851986:RXM851990 SHI851986:SHI851990 SRE851986:SRE851990 TBA851986:TBA851990 TKW851986:TKW851990 TUS851986:TUS851990 UEO851986:UEO851990 UOK851986:UOK851990 UYG851986:UYG851990 VIC851986:VIC851990 VRY851986:VRY851990 WBU851986:WBU851990 WLQ851986:WLQ851990 WVM851986:WVM851990 E917522:E917526 JA917522:JA917526 SW917522:SW917526 ACS917522:ACS917526 AMO917522:AMO917526 AWK917522:AWK917526 BGG917522:BGG917526 BQC917522:BQC917526 BZY917522:BZY917526 CJU917522:CJU917526 CTQ917522:CTQ917526 DDM917522:DDM917526 DNI917522:DNI917526 DXE917522:DXE917526 EHA917522:EHA917526 EQW917522:EQW917526 FAS917522:FAS917526 FKO917522:FKO917526 FUK917522:FUK917526 GEG917522:GEG917526 GOC917522:GOC917526 GXY917522:GXY917526 HHU917522:HHU917526 HRQ917522:HRQ917526 IBM917522:IBM917526 ILI917522:ILI917526 IVE917522:IVE917526 JFA917522:JFA917526 JOW917522:JOW917526 JYS917522:JYS917526 KIO917522:KIO917526 KSK917522:KSK917526 LCG917522:LCG917526 LMC917522:LMC917526 LVY917522:LVY917526 MFU917522:MFU917526 MPQ917522:MPQ917526 MZM917522:MZM917526 NJI917522:NJI917526 NTE917522:NTE917526 ODA917522:ODA917526 OMW917522:OMW917526 OWS917522:OWS917526 PGO917522:PGO917526 PQK917522:PQK917526 QAG917522:QAG917526 QKC917522:QKC917526 QTY917522:QTY917526 RDU917522:RDU917526 RNQ917522:RNQ917526 RXM917522:RXM917526 SHI917522:SHI917526 SRE917522:SRE917526 TBA917522:TBA917526 TKW917522:TKW917526 TUS917522:TUS917526 UEO917522:UEO917526 UOK917522:UOK917526 UYG917522:UYG917526 VIC917522:VIC917526 VRY917522:VRY917526 WBU917522:WBU917526 WLQ917522:WLQ917526 WVM917522:WVM917526 E983058:E983062 JA983058:JA983062 SW983058:SW983062 ACS983058:ACS983062 AMO983058:AMO983062 AWK983058:AWK983062 BGG983058:BGG983062 BQC983058:BQC983062 BZY983058:BZY983062 CJU983058:CJU983062 CTQ983058:CTQ983062 DDM983058:DDM983062 DNI983058:DNI983062 DXE983058:DXE983062 EHA983058:EHA983062 EQW983058:EQW983062 FAS983058:FAS983062 FKO983058:FKO983062 FUK983058:FUK983062 GEG983058:GEG983062 GOC983058:GOC983062 GXY983058:GXY983062 HHU983058:HHU983062 HRQ983058:HRQ983062 IBM983058:IBM983062 ILI983058:ILI983062 IVE983058:IVE983062 JFA983058:JFA983062 JOW983058:JOW983062 JYS983058:JYS983062 KIO983058:KIO983062 KSK983058:KSK983062 LCG983058:LCG983062 LMC983058:LMC983062 LVY983058:LVY983062 MFU983058:MFU983062 MPQ983058:MPQ983062 MZM983058:MZM983062 NJI983058:NJI983062 NTE983058:NTE983062 ODA983058:ODA983062 OMW983058:OMW983062 OWS983058:OWS983062 PGO983058:PGO983062 PQK983058:PQK983062 QAG983058:QAG983062 QKC983058:QKC983062 QTY983058:QTY983062 RDU983058:RDU983062 RNQ983058:RNQ983062 RXM983058:RXM983062 SHI983058:SHI983062 SRE983058:SRE983062 TBA983058:TBA983062 TKW983058:TKW983062 TUS983058:TUS983062 UEO983058:UEO983062 UOK983058:UOK983062 UYG983058:UYG983062 VIC983058:VIC983062 VRY983058:VRY983062 WBU983058:WBU983062 WLQ983058:WLQ983062 WVM983058:WVM983062 WVM23 WLQ23 WBU23 VRY23 VIC23 UYG23 UOK23 UEO23 TUS23 TKW23 TBA23 SRE23 SHI23 RXM23 RNQ23 RDU23 QTY23 QKC23 QAG23 PQK23 PGO23 OWS23 OMW23 ODA23 NTE23 NJI23 MZM23 MPQ23 MFU23 LVY23 LMC23 LCG23 KSK23 KIO23 JYS23 JOW23 JFA23 IVE23 ILI23 IBM23 HRQ23 HHU23 GXY23 GOC23 GEG23 FUK23 FKO23 FAS23 EQW23 EHA23 DXE23 DNI23 DDM23 CTQ23 CJU23 BZY23 BQC23 BGG23 AWK23 AMO23 ACS23 SW23 JA23" xr:uid="{00000000-0002-0000-0000-000002000000}"/>
    <dataValidation type="list" allowBlank="1" showInputMessage="1" showErrorMessage="1" sqref="JF6 J6 WVR6 WLV6 WBZ6 VSD6 VIH6 UYL6 UOP6 UET6 TUX6 TLB6 TBF6 SRJ6 SHN6 RXR6 RNV6 RDZ6 QUD6 QKH6 QAL6 PQP6 PGT6 OWX6 ONB6 ODF6 NTJ6 NJN6 MZR6 MPV6 MFZ6 LWD6 LMH6 LCL6 KSP6 KIT6 JYX6 JPB6 JFF6 IVJ6 ILN6 IBR6 HRV6 HHZ6 GYD6 GOH6 GEL6 FUP6 FKT6 FAX6 ERB6 EHF6 DXJ6 DNN6 DDR6 CTV6 CJZ6 CAD6 BQH6 BGL6 AWP6 AMT6 ACX6 TB6" xr:uid="{00000000-0002-0000-0000-000003000000}">
      <formula1>P1:P3</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8"/>
  <sheetViews>
    <sheetView topLeftCell="A12" zoomScale="85" zoomScaleNormal="85" workbookViewId="0">
      <selection activeCell="I35" sqref="I35:J35"/>
    </sheetView>
  </sheetViews>
  <sheetFormatPr baseColWidth="10" defaultColWidth="11.42578125" defaultRowHeight="12.75" x14ac:dyDescent="0.2"/>
  <cols>
    <col min="1" max="1" width="20.5703125" style="2" customWidth="1"/>
    <col min="2" max="4" width="11.28515625" style="2" customWidth="1"/>
    <col min="5" max="5" width="16.140625" style="2" customWidth="1"/>
    <col min="6" max="6" width="65.28515625" style="2" customWidth="1"/>
    <col min="7" max="7" width="20.85546875" style="2" customWidth="1"/>
    <col min="8" max="8" width="17.5703125" style="2" customWidth="1"/>
    <col min="9" max="9" width="16.42578125" style="2" customWidth="1"/>
    <col min="10" max="10" width="23" style="2" customWidth="1"/>
    <col min="11" max="13" width="11.42578125" style="2" hidden="1" customWidth="1"/>
    <col min="14" max="16384" width="11.42578125" style="2"/>
  </cols>
  <sheetData>
    <row r="1" spans="1:18" ht="15" thickBot="1" x14ac:dyDescent="0.25">
      <c r="A1" s="125"/>
      <c r="B1" s="126"/>
      <c r="C1" s="126"/>
      <c r="D1" s="126"/>
      <c r="E1" s="126"/>
      <c r="F1" s="126"/>
      <c r="G1" s="126"/>
      <c r="H1" s="126"/>
      <c r="I1" s="126"/>
      <c r="J1" s="127"/>
      <c r="K1" s="1" t="s">
        <v>0</v>
      </c>
      <c r="L1" s="1" t="s">
        <v>1</v>
      </c>
      <c r="M1" s="1" t="s">
        <v>2</v>
      </c>
      <c r="P1" s="3" t="s">
        <v>3</v>
      </c>
    </row>
    <row r="2" spans="1:18" ht="24.6" customHeight="1" x14ac:dyDescent="0.2">
      <c r="A2" s="67"/>
      <c r="B2" s="70" t="s">
        <v>4</v>
      </c>
      <c r="C2" s="71"/>
      <c r="D2" s="71"/>
      <c r="E2" s="71"/>
      <c r="F2" s="71"/>
      <c r="G2" s="71"/>
      <c r="H2" s="72"/>
      <c r="I2" s="76" t="s">
        <v>5</v>
      </c>
      <c r="J2" s="77"/>
      <c r="K2" s="1" t="s">
        <v>6</v>
      </c>
      <c r="L2" s="1" t="s">
        <v>7</v>
      </c>
      <c r="M2" s="1" t="s">
        <v>8</v>
      </c>
      <c r="P2" s="3" t="s">
        <v>9</v>
      </c>
    </row>
    <row r="3" spans="1:18" ht="24.6" customHeight="1" x14ac:dyDescent="0.2">
      <c r="A3" s="68"/>
      <c r="B3" s="73"/>
      <c r="C3" s="74"/>
      <c r="D3" s="74"/>
      <c r="E3" s="74"/>
      <c r="F3" s="74"/>
      <c r="G3" s="74"/>
      <c r="H3" s="75"/>
      <c r="I3" s="78" t="s">
        <v>10</v>
      </c>
      <c r="J3" s="79"/>
      <c r="K3" s="1" t="s">
        <v>11</v>
      </c>
      <c r="L3" s="1"/>
      <c r="M3" s="1" t="s">
        <v>12</v>
      </c>
      <c r="P3" s="3" t="s">
        <v>13</v>
      </c>
    </row>
    <row r="4" spans="1:18" ht="24.6" customHeight="1" thickBot="1" x14ac:dyDescent="0.25">
      <c r="A4" s="69"/>
      <c r="B4" s="80" t="s">
        <v>14</v>
      </c>
      <c r="C4" s="81"/>
      <c r="D4" s="81"/>
      <c r="E4" s="81"/>
      <c r="F4" s="81"/>
      <c r="G4" s="81"/>
      <c r="H4" s="82"/>
      <c r="I4" s="83" t="s">
        <v>15</v>
      </c>
      <c r="J4" s="84"/>
      <c r="M4" s="1" t="s">
        <v>16</v>
      </c>
      <c r="P4" s="3" t="s">
        <v>1</v>
      </c>
    </row>
    <row r="5" spans="1:18" ht="13.35" customHeight="1" thickBot="1" x14ac:dyDescent="0.25">
      <c r="A5" s="51"/>
      <c r="B5" s="4"/>
      <c r="C5" s="4"/>
      <c r="D5" s="4"/>
      <c r="E5" s="4"/>
      <c r="F5" s="4"/>
      <c r="G5" s="4"/>
      <c r="H5" s="4"/>
      <c r="I5" s="4"/>
      <c r="J5" s="5"/>
      <c r="M5" s="1"/>
      <c r="P5" s="3" t="s">
        <v>7</v>
      </c>
    </row>
    <row r="6" spans="1:18" ht="27" customHeight="1" thickBot="1" x14ac:dyDescent="0.25">
      <c r="A6" s="110" t="s">
        <v>17</v>
      </c>
      <c r="B6" s="111"/>
      <c r="C6" s="111"/>
      <c r="D6" s="111"/>
      <c r="E6" s="111"/>
      <c r="F6" s="111"/>
      <c r="G6" s="111"/>
      <c r="H6" s="111"/>
      <c r="I6" s="111"/>
      <c r="J6" s="112"/>
    </row>
    <row r="7" spans="1:18" ht="34.35" customHeight="1" x14ac:dyDescent="0.2">
      <c r="A7" s="6" t="s">
        <v>18</v>
      </c>
      <c r="B7" s="113" t="s">
        <v>63</v>
      </c>
      <c r="C7" s="114"/>
      <c r="D7" s="114"/>
      <c r="E7" s="114"/>
      <c r="F7" s="114"/>
      <c r="G7" s="114"/>
      <c r="H7" s="114"/>
      <c r="I7" s="7" t="s">
        <v>19</v>
      </c>
      <c r="J7" s="8" t="s">
        <v>3</v>
      </c>
      <c r="M7" s="1"/>
    </row>
    <row r="8" spans="1:18" ht="34.35" customHeight="1" thickBot="1" x14ac:dyDescent="0.25">
      <c r="A8" s="9" t="s">
        <v>20</v>
      </c>
      <c r="B8" s="145" t="s">
        <v>69</v>
      </c>
      <c r="C8" s="146"/>
      <c r="D8" s="146"/>
      <c r="E8" s="146"/>
      <c r="F8" s="146"/>
      <c r="G8" s="146"/>
      <c r="H8" s="147"/>
      <c r="I8" s="10" t="s">
        <v>21</v>
      </c>
      <c r="J8" s="11" t="s">
        <v>1</v>
      </c>
      <c r="M8" s="1"/>
    </row>
    <row r="9" spans="1:18" ht="13.5" thickBot="1" x14ac:dyDescent="0.25">
      <c r="A9" s="118"/>
      <c r="B9" s="119"/>
      <c r="C9" s="119"/>
      <c r="D9" s="119"/>
      <c r="E9" s="119"/>
      <c r="F9" s="119"/>
      <c r="G9" s="119"/>
      <c r="H9" s="119"/>
      <c r="I9" s="119"/>
      <c r="J9" s="120"/>
    </row>
    <row r="10" spans="1:18" ht="38.25" customHeight="1" x14ac:dyDescent="0.2">
      <c r="A10" s="6" t="s">
        <v>22</v>
      </c>
      <c r="B10" s="121" t="s">
        <v>70</v>
      </c>
      <c r="C10" s="122"/>
      <c r="D10" s="122"/>
      <c r="E10" s="122"/>
      <c r="F10" s="123"/>
      <c r="G10" s="7" t="s">
        <v>23</v>
      </c>
      <c r="H10" s="121" t="s">
        <v>24</v>
      </c>
      <c r="I10" s="122"/>
      <c r="J10" s="124"/>
    </row>
    <row r="11" spans="1:18" ht="72.75" customHeight="1" x14ac:dyDescent="0.2">
      <c r="A11" s="53" t="s">
        <v>25</v>
      </c>
      <c r="B11" s="93" t="s">
        <v>71</v>
      </c>
      <c r="C11" s="94"/>
      <c r="D11" s="94"/>
      <c r="E11" s="94"/>
      <c r="F11" s="95"/>
      <c r="G11" s="54" t="s">
        <v>26</v>
      </c>
      <c r="H11" s="93" t="s">
        <v>83</v>
      </c>
      <c r="I11" s="94"/>
      <c r="J11" s="109"/>
    </row>
    <row r="12" spans="1:18" ht="90.75" customHeight="1" x14ac:dyDescent="0.2">
      <c r="A12" s="53" t="s">
        <v>27</v>
      </c>
      <c r="B12" s="93" t="s">
        <v>67</v>
      </c>
      <c r="C12" s="94"/>
      <c r="D12" s="94"/>
      <c r="E12" s="94"/>
      <c r="F12" s="95"/>
      <c r="G12" s="54" t="s">
        <v>28</v>
      </c>
      <c r="H12" s="93" t="s">
        <v>72</v>
      </c>
      <c r="I12" s="94"/>
      <c r="J12" s="109"/>
    </row>
    <row r="13" spans="1:18" ht="47.25" x14ac:dyDescent="0.2">
      <c r="A13" s="53" t="s">
        <v>29</v>
      </c>
      <c r="B13" s="108" t="s">
        <v>30</v>
      </c>
      <c r="C13" s="94"/>
      <c r="D13" s="94"/>
      <c r="E13" s="94"/>
      <c r="F13" s="95"/>
      <c r="G13" s="54" t="s">
        <v>31</v>
      </c>
      <c r="H13" s="97" t="s">
        <v>32</v>
      </c>
      <c r="I13" s="97"/>
      <c r="J13" s="98"/>
    </row>
    <row r="14" spans="1:18" ht="47.25" x14ac:dyDescent="0.2">
      <c r="A14" s="53" t="s">
        <v>33</v>
      </c>
      <c r="B14" s="93" t="s">
        <v>80</v>
      </c>
      <c r="C14" s="94"/>
      <c r="D14" s="94"/>
      <c r="E14" s="94"/>
      <c r="F14" s="95"/>
      <c r="G14" s="54" t="s">
        <v>34</v>
      </c>
      <c r="H14" s="96" t="s">
        <v>79</v>
      </c>
      <c r="I14" s="97"/>
      <c r="J14" s="98"/>
    </row>
    <row r="15" spans="1:18" x14ac:dyDescent="0.2">
      <c r="A15" s="99" t="s">
        <v>35</v>
      </c>
      <c r="B15" s="139" t="s">
        <v>68</v>
      </c>
      <c r="C15" s="140"/>
      <c r="D15" s="103" t="s">
        <v>36</v>
      </c>
      <c r="E15" s="103"/>
      <c r="F15" s="142">
        <v>0.8</v>
      </c>
      <c r="G15" s="143" t="s">
        <v>37</v>
      </c>
      <c r="H15" s="12" t="s">
        <v>38</v>
      </c>
      <c r="I15" s="12" t="s">
        <v>39</v>
      </c>
      <c r="J15" s="13" t="s">
        <v>40</v>
      </c>
      <c r="P15" s="14"/>
      <c r="Q15" s="14"/>
      <c r="R15" s="14"/>
    </row>
    <row r="16" spans="1:18" ht="27" customHeight="1" x14ac:dyDescent="0.2">
      <c r="A16" s="99"/>
      <c r="B16" s="141"/>
      <c r="C16" s="141"/>
      <c r="D16" s="103"/>
      <c r="E16" s="103"/>
      <c r="F16" s="142"/>
      <c r="G16" s="144"/>
      <c r="H16" s="29" t="s">
        <v>81</v>
      </c>
      <c r="I16" s="30" t="s">
        <v>82</v>
      </c>
      <c r="J16" s="31" t="s">
        <v>64</v>
      </c>
      <c r="P16" s="14"/>
      <c r="Q16" s="14"/>
      <c r="R16" s="14"/>
    </row>
    <row r="17" spans="1:18" ht="5.25" customHeight="1" thickBot="1" x14ac:dyDescent="0.25">
      <c r="A17" s="134"/>
      <c r="B17" s="135"/>
      <c r="C17" s="135"/>
      <c r="D17" s="135"/>
      <c r="E17" s="135"/>
      <c r="F17" s="135"/>
      <c r="G17" s="135"/>
      <c r="H17" s="135"/>
      <c r="I17" s="135"/>
      <c r="J17" s="136"/>
      <c r="P17" s="14"/>
      <c r="Q17" s="14"/>
      <c r="R17" s="14"/>
    </row>
    <row r="18" spans="1:18" ht="24.6" customHeight="1" x14ac:dyDescent="0.2">
      <c r="A18" s="67"/>
      <c r="B18" s="70" t="s">
        <v>4</v>
      </c>
      <c r="C18" s="71"/>
      <c r="D18" s="71"/>
      <c r="E18" s="71"/>
      <c r="F18" s="71"/>
      <c r="G18" s="71"/>
      <c r="H18" s="72"/>
      <c r="I18" s="76" t="s">
        <v>5</v>
      </c>
      <c r="J18" s="77"/>
      <c r="K18" s="1" t="s">
        <v>6</v>
      </c>
      <c r="L18" s="1" t="s">
        <v>7</v>
      </c>
      <c r="M18" s="1" t="s">
        <v>8</v>
      </c>
      <c r="P18" s="3" t="s">
        <v>9</v>
      </c>
    </row>
    <row r="19" spans="1:18" ht="24.6" customHeight="1" x14ac:dyDescent="0.2">
      <c r="A19" s="68"/>
      <c r="B19" s="73"/>
      <c r="C19" s="74"/>
      <c r="D19" s="74"/>
      <c r="E19" s="74"/>
      <c r="F19" s="74"/>
      <c r="G19" s="74"/>
      <c r="H19" s="75"/>
      <c r="I19" s="78" t="s">
        <v>10</v>
      </c>
      <c r="J19" s="79"/>
      <c r="K19" s="1" t="s">
        <v>11</v>
      </c>
      <c r="L19" s="1"/>
      <c r="M19" s="1" t="s">
        <v>12</v>
      </c>
      <c r="P19" s="3" t="s">
        <v>13</v>
      </c>
    </row>
    <row r="20" spans="1:18" ht="24.6" customHeight="1" thickBot="1" x14ac:dyDescent="0.25">
      <c r="A20" s="69"/>
      <c r="B20" s="80" t="s">
        <v>14</v>
      </c>
      <c r="C20" s="81"/>
      <c r="D20" s="81"/>
      <c r="E20" s="81"/>
      <c r="F20" s="81"/>
      <c r="G20" s="81"/>
      <c r="H20" s="82"/>
      <c r="I20" s="83" t="s">
        <v>15</v>
      </c>
      <c r="J20" s="84"/>
      <c r="M20" s="1" t="s">
        <v>16</v>
      </c>
      <c r="P20" s="3" t="s">
        <v>1</v>
      </c>
    </row>
    <row r="21" spans="1:18" ht="24.95" customHeight="1" thickBot="1" x14ac:dyDescent="0.25">
      <c r="A21" s="64" t="s">
        <v>41</v>
      </c>
      <c r="B21" s="65"/>
      <c r="C21" s="65"/>
      <c r="D21" s="65"/>
      <c r="E21" s="65"/>
      <c r="F21" s="65"/>
      <c r="G21" s="65"/>
      <c r="H21" s="65"/>
      <c r="I21" s="65"/>
      <c r="J21" s="66"/>
    </row>
    <row r="22" spans="1:18" ht="42" customHeight="1" thickBot="1" x14ac:dyDescent="0.25">
      <c r="A22" s="15" t="s">
        <v>42</v>
      </c>
      <c r="B22" s="55" t="s">
        <v>36</v>
      </c>
      <c r="C22" s="55" t="s">
        <v>43</v>
      </c>
      <c r="D22" s="16" t="s">
        <v>44</v>
      </c>
      <c r="E22" s="137" t="s">
        <v>45</v>
      </c>
      <c r="F22" s="138"/>
      <c r="G22" s="137" t="s">
        <v>46</v>
      </c>
      <c r="H22" s="138"/>
      <c r="I22" s="17" t="s">
        <v>47</v>
      </c>
      <c r="J22" s="18" t="s">
        <v>48</v>
      </c>
    </row>
    <row r="23" spans="1:18" ht="97.5" customHeight="1" thickBot="1" x14ac:dyDescent="0.25">
      <c r="A23" s="40" t="s">
        <v>49</v>
      </c>
      <c r="B23" s="59">
        <v>0.8</v>
      </c>
      <c r="C23" s="60">
        <f>591/679</f>
        <v>0.8703976435935199</v>
      </c>
      <c r="D23" s="41">
        <f>(C23*100%)/B23</f>
        <v>1.0879970544918998</v>
      </c>
      <c r="E23" s="128" t="s">
        <v>87</v>
      </c>
      <c r="F23" s="128"/>
      <c r="G23" s="128" t="s">
        <v>84</v>
      </c>
      <c r="H23" s="128"/>
      <c r="I23" s="42" t="s">
        <v>85</v>
      </c>
      <c r="J23" s="43">
        <v>45688</v>
      </c>
    </row>
    <row r="24" spans="1:18" ht="146.25" customHeight="1" thickBot="1" x14ac:dyDescent="0.25">
      <c r="A24" s="40" t="s">
        <v>50</v>
      </c>
      <c r="B24" s="59">
        <v>0.8</v>
      </c>
      <c r="C24" s="61">
        <f>1051/1398</f>
        <v>0.75178826895565098</v>
      </c>
      <c r="D24" s="41">
        <f>(C24*100%)/B24</f>
        <v>0.93973533619456373</v>
      </c>
      <c r="E24" s="128" t="s">
        <v>88</v>
      </c>
      <c r="F24" s="128"/>
      <c r="G24" s="128" t="s">
        <v>84</v>
      </c>
      <c r="H24" s="128"/>
      <c r="I24" s="42" t="s">
        <v>85</v>
      </c>
      <c r="J24" s="43">
        <v>45716</v>
      </c>
    </row>
    <row r="25" spans="1:18" ht="131.25" customHeight="1" thickBot="1" x14ac:dyDescent="0.25">
      <c r="A25" s="44" t="s">
        <v>51</v>
      </c>
      <c r="B25" s="59">
        <v>0.8</v>
      </c>
      <c r="C25" s="60">
        <f>1844/2180</f>
        <v>0.84587155963302751</v>
      </c>
      <c r="D25" s="41">
        <f>(C25*100%)/B25</f>
        <v>1.0573394495412842</v>
      </c>
      <c r="E25" s="128" t="s">
        <v>89</v>
      </c>
      <c r="F25" s="128"/>
      <c r="G25" s="128" t="s">
        <v>84</v>
      </c>
      <c r="H25" s="128"/>
      <c r="I25" s="42" t="s">
        <v>85</v>
      </c>
      <c r="J25" s="45">
        <v>45747</v>
      </c>
      <c r="N25" s="2">
        <v>329</v>
      </c>
      <c r="O25" s="2">
        <v>203</v>
      </c>
      <c r="P25" s="46">
        <f>+O25/N25</f>
        <v>0.61702127659574468</v>
      </c>
    </row>
    <row r="26" spans="1:18" ht="129.75" customHeight="1" thickBot="1" x14ac:dyDescent="0.25">
      <c r="A26" s="44" t="s">
        <v>52</v>
      </c>
      <c r="B26" s="59">
        <v>0.8</v>
      </c>
      <c r="C26" s="60">
        <f>2361/2943</f>
        <v>0.80224260958205917</v>
      </c>
      <c r="D26" s="41">
        <f t="shared" ref="D26:D29" si="0">(C26*100%)/B26</f>
        <v>1.002803261977574</v>
      </c>
      <c r="E26" s="128" t="s">
        <v>90</v>
      </c>
      <c r="F26" s="128"/>
      <c r="G26" s="128" t="s">
        <v>84</v>
      </c>
      <c r="H26" s="128"/>
      <c r="I26" s="42" t="s">
        <v>85</v>
      </c>
      <c r="J26" s="47">
        <v>45777</v>
      </c>
      <c r="P26" s="46"/>
    </row>
    <row r="27" spans="1:18" ht="138.75" customHeight="1" thickBot="1" x14ac:dyDescent="0.25">
      <c r="A27" s="44" t="s">
        <v>53</v>
      </c>
      <c r="B27" s="59">
        <v>0.8</v>
      </c>
      <c r="C27" s="60">
        <f>2920/3796</f>
        <v>0.76923076923076927</v>
      </c>
      <c r="D27" s="41">
        <f t="shared" si="0"/>
        <v>0.96153846153846156</v>
      </c>
      <c r="E27" s="128" t="s">
        <v>91</v>
      </c>
      <c r="F27" s="128"/>
      <c r="G27" s="128" t="s">
        <v>84</v>
      </c>
      <c r="H27" s="128"/>
      <c r="I27" s="42" t="s">
        <v>85</v>
      </c>
      <c r="J27" s="47">
        <v>45807</v>
      </c>
    </row>
    <row r="28" spans="1:18" ht="163.5" customHeight="1" thickBot="1" x14ac:dyDescent="0.25">
      <c r="A28" s="44" t="s">
        <v>54</v>
      </c>
      <c r="B28" s="59">
        <v>0.8</v>
      </c>
      <c r="C28" s="63">
        <f>3182/4358</f>
        <v>0.73015144561725565</v>
      </c>
      <c r="D28" s="48">
        <f t="shared" si="0"/>
        <v>0.91268930702156947</v>
      </c>
      <c r="E28" s="128" t="s">
        <v>92</v>
      </c>
      <c r="F28" s="128"/>
      <c r="G28" s="128" t="s">
        <v>84</v>
      </c>
      <c r="H28" s="128"/>
      <c r="I28" s="42" t="s">
        <v>85</v>
      </c>
      <c r="J28" s="47">
        <v>45838</v>
      </c>
    </row>
    <row r="29" spans="1:18" s="19" customFormat="1" ht="146.25" customHeight="1" thickBot="1" x14ac:dyDescent="0.25">
      <c r="A29" s="44" t="s">
        <v>55</v>
      </c>
      <c r="B29" s="59">
        <v>0.8</v>
      </c>
      <c r="C29" s="63">
        <f>3824/5323</f>
        <v>0.71839188427578438</v>
      </c>
      <c r="D29" s="48">
        <f t="shared" si="0"/>
        <v>0.89798985534473041</v>
      </c>
      <c r="E29" s="128" t="s">
        <v>93</v>
      </c>
      <c r="F29" s="128"/>
      <c r="G29" s="128" t="s">
        <v>84</v>
      </c>
      <c r="H29" s="128"/>
      <c r="I29" s="42" t="s">
        <v>85</v>
      </c>
      <c r="J29" s="47">
        <v>45869</v>
      </c>
    </row>
    <row r="30" spans="1:18" s="19" customFormat="1" ht="136.5" customHeight="1" thickBot="1" x14ac:dyDescent="0.25">
      <c r="A30" s="40" t="s">
        <v>56</v>
      </c>
      <c r="B30" s="59">
        <v>0.8</v>
      </c>
      <c r="C30" s="62">
        <f>4834/6039</f>
        <v>0.8004636529226693</v>
      </c>
      <c r="D30" s="48">
        <f>(C30*100%)/B30</f>
        <v>1.0005795661533365</v>
      </c>
      <c r="E30" s="128" t="s">
        <v>94</v>
      </c>
      <c r="F30" s="128"/>
      <c r="G30" s="128" t="s">
        <v>84</v>
      </c>
      <c r="H30" s="128"/>
      <c r="I30" s="42" t="s">
        <v>96</v>
      </c>
      <c r="J30" s="47">
        <v>45900</v>
      </c>
      <c r="K30" s="20" t="s">
        <v>57</v>
      </c>
      <c r="P30" s="21"/>
    </row>
    <row r="31" spans="1:18" s="19" customFormat="1" ht="168.75" customHeight="1" thickBot="1" x14ac:dyDescent="0.25">
      <c r="A31" s="49" t="s">
        <v>58</v>
      </c>
      <c r="B31" s="59">
        <v>0.8</v>
      </c>
      <c r="C31" s="62">
        <f>5755/6859</f>
        <v>0.83904359236040238</v>
      </c>
      <c r="D31" s="48">
        <f>(C31*100%)/B31</f>
        <v>1.0488044904505029</v>
      </c>
      <c r="E31" s="128" t="s">
        <v>97</v>
      </c>
      <c r="F31" s="128"/>
      <c r="G31" s="128" t="s">
        <v>84</v>
      </c>
      <c r="H31" s="128"/>
      <c r="I31" s="42" t="s">
        <v>96</v>
      </c>
      <c r="J31" s="47">
        <v>45930</v>
      </c>
      <c r="P31" s="21"/>
    </row>
    <row r="32" spans="1:18" ht="142.5" customHeight="1" thickBot="1" x14ac:dyDescent="0.25">
      <c r="A32" s="44" t="s">
        <v>59</v>
      </c>
      <c r="B32" s="59">
        <v>0.8</v>
      </c>
      <c r="C32" s="62">
        <f>6294/7780</f>
        <v>0.80899742930591256</v>
      </c>
      <c r="D32" s="48">
        <f t="shared" ref="D32:D34" si="1">(C32*100%)/B32</f>
        <v>1.0112467866323906</v>
      </c>
      <c r="E32" s="128" t="s">
        <v>98</v>
      </c>
      <c r="F32" s="128"/>
      <c r="G32" s="128" t="s">
        <v>84</v>
      </c>
      <c r="H32" s="128"/>
      <c r="I32" s="42" t="s">
        <v>96</v>
      </c>
      <c r="J32" s="47">
        <v>45961</v>
      </c>
      <c r="P32" s="22"/>
    </row>
    <row r="33" spans="1:16" ht="139.5" customHeight="1" thickBot="1" x14ac:dyDescent="0.25">
      <c r="A33" s="44" t="s">
        <v>60</v>
      </c>
      <c r="B33" s="59">
        <v>0.8</v>
      </c>
      <c r="C33" s="62">
        <f>6845/8521</f>
        <v>0.80330947071939918</v>
      </c>
      <c r="D33" s="48">
        <f t="shared" si="1"/>
        <v>1.0041368383992488</v>
      </c>
      <c r="E33" s="128" t="s">
        <v>101</v>
      </c>
      <c r="F33" s="128"/>
      <c r="G33" s="128" t="s">
        <v>84</v>
      </c>
      <c r="H33" s="128"/>
      <c r="I33" s="42" t="s">
        <v>96</v>
      </c>
      <c r="J33" s="47" t="s">
        <v>102</v>
      </c>
      <c r="P33" s="22"/>
    </row>
    <row r="34" spans="1:16" ht="143.25" customHeight="1" thickBot="1" x14ac:dyDescent="0.25">
      <c r="A34" s="44" t="s">
        <v>61</v>
      </c>
      <c r="B34" s="59">
        <v>0.8</v>
      </c>
      <c r="C34" s="62">
        <f>8185/9421</f>
        <v>0.86880373633372254</v>
      </c>
      <c r="D34" s="48">
        <f t="shared" si="1"/>
        <v>1.0860046704171531</v>
      </c>
      <c r="E34" s="128" t="s">
        <v>103</v>
      </c>
      <c r="F34" s="128"/>
      <c r="G34" s="128" t="s">
        <v>84</v>
      </c>
      <c r="H34" s="128"/>
      <c r="I34" s="42" t="s">
        <v>96</v>
      </c>
      <c r="J34" s="47">
        <v>46022</v>
      </c>
      <c r="P34" s="22"/>
    </row>
    <row r="35" spans="1:16" ht="24.6" customHeight="1" x14ac:dyDescent="0.2">
      <c r="A35" s="68"/>
      <c r="B35" s="129" t="s">
        <v>4</v>
      </c>
      <c r="C35" s="130"/>
      <c r="D35" s="130"/>
      <c r="E35" s="130"/>
      <c r="F35" s="130"/>
      <c r="G35" s="130"/>
      <c r="H35" s="131"/>
      <c r="I35" s="132" t="s">
        <v>5</v>
      </c>
      <c r="J35" s="133"/>
      <c r="K35" s="1" t="s">
        <v>6</v>
      </c>
      <c r="L35" s="1" t="s">
        <v>7</v>
      </c>
      <c r="M35" s="1" t="s">
        <v>8</v>
      </c>
      <c r="P35" s="3" t="s">
        <v>9</v>
      </c>
    </row>
    <row r="36" spans="1:16" ht="24.6" customHeight="1" x14ac:dyDescent="0.2">
      <c r="A36" s="68"/>
      <c r="B36" s="73"/>
      <c r="C36" s="74"/>
      <c r="D36" s="74"/>
      <c r="E36" s="74"/>
      <c r="F36" s="74"/>
      <c r="G36" s="74"/>
      <c r="H36" s="75"/>
      <c r="I36" s="78" t="s">
        <v>10</v>
      </c>
      <c r="J36" s="79"/>
      <c r="K36" s="1" t="s">
        <v>11</v>
      </c>
      <c r="L36" s="1"/>
      <c r="M36" s="1" t="s">
        <v>12</v>
      </c>
      <c r="P36" s="3" t="s">
        <v>13</v>
      </c>
    </row>
    <row r="37" spans="1:16" ht="24.6" customHeight="1" thickBot="1" x14ac:dyDescent="0.25">
      <c r="A37" s="69"/>
      <c r="B37" s="80" t="s">
        <v>14</v>
      </c>
      <c r="C37" s="81"/>
      <c r="D37" s="81"/>
      <c r="E37" s="81"/>
      <c r="F37" s="81"/>
      <c r="G37" s="81"/>
      <c r="H37" s="82"/>
      <c r="I37" s="83" t="s">
        <v>15</v>
      </c>
      <c r="J37" s="84"/>
      <c r="M37" s="1" t="s">
        <v>16</v>
      </c>
      <c r="P37" s="3" t="s">
        <v>1</v>
      </c>
    </row>
    <row r="38" spans="1:16" ht="24.95" customHeight="1" thickBot="1" x14ac:dyDescent="0.25">
      <c r="A38" s="64" t="s">
        <v>62</v>
      </c>
      <c r="B38" s="65"/>
      <c r="C38" s="65"/>
      <c r="D38" s="65"/>
      <c r="E38" s="65"/>
      <c r="F38" s="65"/>
      <c r="G38" s="65"/>
      <c r="H38" s="65"/>
      <c r="I38" s="65"/>
      <c r="J38" s="66"/>
    </row>
    <row r="39" spans="1:16" ht="24.95" customHeight="1" x14ac:dyDescent="0.2">
      <c r="A39" s="50"/>
      <c r="B39" s="23"/>
      <c r="C39" s="23"/>
      <c r="D39" s="23"/>
      <c r="E39" s="23"/>
      <c r="F39" s="23"/>
      <c r="G39" s="23"/>
      <c r="H39" s="23"/>
      <c r="I39" s="23"/>
      <c r="J39" s="24"/>
    </row>
    <row r="40" spans="1:16" ht="24.95" customHeight="1" x14ac:dyDescent="0.2">
      <c r="A40" s="51"/>
      <c r="J40" s="8"/>
    </row>
    <row r="41" spans="1:16" ht="24.95" customHeight="1" x14ac:dyDescent="0.2">
      <c r="A41" s="51"/>
      <c r="J41" s="8"/>
    </row>
    <row r="42" spans="1:16" ht="24.95" customHeight="1" x14ac:dyDescent="0.2">
      <c r="A42" s="51"/>
      <c r="J42" s="8"/>
    </row>
    <row r="43" spans="1:16" ht="24.95" customHeight="1" x14ac:dyDescent="0.2">
      <c r="A43" s="51"/>
      <c r="J43" s="8"/>
    </row>
    <row r="44" spans="1:16" ht="24.95" customHeight="1" x14ac:dyDescent="0.2">
      <c r="A44" s="51"/>
      <c r="J44" s="8"/>
    </row>
    <row r="45" spans="1:16" ht="24.95" customHeight="1" x14ac:dyDescent="0.2">
      <c r="A45" s="51"/>
      <c r="J45" s="8"/>
    </row>
    <row r="46" spans="1:16" ht="24.95" customHeight="1" x14ac:dyDescent="0.2">
      <c r="A46" s="51"/>
      <c r="J46" s="8"/>
    </row>
    <row r="47" spans="1:16" ht="24.95" customHeight="1" x14ac:dyDescent="0.2">
      <c r="A47" s="51"/>
      <c r="J47" s="8"/>
    </row>
    <row r="48" spans="1:16" x14ac:dyDescent="0.2">
      <c r="A48" s="51"/>
      <c r="J48" s="8"/>
    </row>
    <row r="49" spans="1:10" x14ac:dyDescent="0.2">
      <c r="A49" s="51"/>
      <c r="J49" s="8"/>
    </row>
    <row r="50" spans="1:10" x14ac:dyDescent="0.2">
      <c r="A50" s="51"/>
      <c r="J50" s="8"/>
    </row>
    <row r="51" spans="1:10" x14ac:dyDescent="0.2">
      <c r="A51" s="51"/>
      <c r="J51" s="8"/>
    </row>
    <row r="52" spans="1:10" ht="13.5" thickBot="1" x14ac:dyDescent="0.25">
      <c r="A52" s="52"/>
      <c r="B52" s="25"/>
      <c r="C52" s="25"/>
      <c r="D52" s="25"/>
      <c r="E52" s="25"/>
      <c r="F52" s="25"/>
      <c r="G52" s="25"/>
      <c r="H52" s="25"/>
      <c r="I52" s="25"/>
      <c r="J52" s="26"/>
    </row>
    <row r="58" spans="1:10" x14ac:dyDescent="0.2">
      <c r="C58" s="27"/>
      <c r="D58" s="28"/>
    </row>
  </sheetData>
  <mergeCells count="67">
    <mergeCell ref="A1:J1"/>
    <mergeCell ref="A2:A4"/>
    <mergeCell ref="B2:H3"/>
    <mergeCell ref="I2:J2"/>
    <mergeCell ref="I3:J3"/>
    <mergeCell ref="B4:H4"/>
    <mergeCell ref="I4:J4"/>
    <mergeCell ref="A6:J6"/>
    <mergeCell ref="B7:H7"/>
    <mergeCell ref="B8:H8"/>
    <mergeCell ref="A9:J9"/>
    <mergeCell ref="B10:F10"/>
    <mergeCell ref="H10:J10"/>
    <mergeCell ref="B11:F11"/>
    <mergeCell ref="H11:J11"/>
    <mergeCell ref="B12:F12"/>
    <mergeCell ref="H12:J12"/>
    <mergeCell ref="B13:F13"/>
    <mergeCell ref="H13:J13"/>
    <mergeCell ref="B14:F14"/>
    <mergeCell ref="H14:J14"/>
    <mergeCell ref="A15:A16"/>
    <mergeCell ref="B15:C16"/>
    <mergeCell ref="D15:E16"/>
    <mergeCell ref="F15:F16"/>
    <mergeCell ref="G15:G16"/>
    <mergeCell ref="E24:F24"/>
    <mergeCell ref="G24:H24"/>
    <mergeCell ref="A17:J17"/>
    <mergeCell ref="A18:A20"/>
    <mergeCell ref="B18:H19"/>
    <mergeCell ref="I18:J18"/>
    <mergeCell ref="I19:J19"/>
    <mergeCell ref="B20:H20"/>
    <mergeCell ref="I20:J20"/>
    <mergeCell ref="A21:J21"/>
    <mergeCell ref="E22:F22"/>
    <mergeCell ref="G22:H22"/>
    <mergeCell ref="E23:F23"/>
    <mergeCell ref="G23:H23"/>
    <mergeCell ref="E25:F25"/>
    <mergeCell ref="G25:H25"/>
    <mergeCell ref="E27:F27"/>
    <mergeCell ref="G27:H27"/>
    <mergeCell ref="E26:F26"/>
    <mergeCell ref="G26:H26"/>
    <mergeCell ref="E28:F28"/>
    <mergeCell ref="G28:H28"/>
    <mergeCell ref="E29:F29"/>
    <mergeCell ref="G29:H29"/>
    <mergeCell ref="E30:F30"/>
    <mergeCell ref="G30:H30"/>
    <mergeCell ref="E31:F31"/>
    <mergeCell ref="G31:H31"/>
    <mergeCell ref="E32:F32"/>
    <mergeCell ref="G32:H32"/>
    <mergeCell ref="E33:F33"/>
    <mergeCell ref="G33:H33"/>
    <mergeCell ref="A38:J38"/>
    <mergeCell ref="E34:F34"/>
    <mergeCell ref="G34:H34"/>
    <mergeCell ref="A35:A37"/>
    <mergeCell ref="B35:H36"/>
    <mergeCell ref="I35:J35"/>
    <mergeCell ref="I36:J36"/>
    <mergeCell ref="B37:H37"/>
    <mergeCell ref="I37:J37"/>
  </mergeCells>
  <dataValidations count="3">
    <dataValidation type="list" allowBlank="1" showInputMessage="1" showErrorMessage="1" sqref="J7" xr:uid="{00000000-0002-0000-0100-000000000000}">
      <formula1>P1:P3</formula1>
    </dataValidation>
    <dataValidation type="list" allowBlank="1" showInputMessage="1" showErrorMessage="1" sqref="J8" xr:uid="{00000000-0002-0000-0100-000001000000}">
      <formula1>$P$4:$P$5</formula1>
    </dataValidation>
    <dataValidation allowBlank="1" showInputMessage="1" showErrorMessage="1" errorTitle="Seleccionar un valor de la lista" sqref="E23:E34" xr:uid="{00000000-0002-0000-0100-000002000000}"/>
  </dataValidations>
  <pageMargins left="0.98425196850393704" right="0.39370078740157483" top="0.39370078740157483" bottom="0.39370078740157483" header="0.31496062992125984" footer="0.31496062992125984"/>
  <pageSetup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INDICADOR 1 AC</vt:lpstr>
      <vt:lpstr>INDICADOR 2 AC</vt:lpstr>
      <vt:lpstr>'INDICADOR 2 AC'!Área_de_impresión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PATRICIA DELGADO MONTEALEGRE</dc:creator>
  <cp:lastModifiedBy>VALENTINA OLIVEROS HERNANDEZ</cp:lastModifiedBy>
  <cp:lastPrinted>2021-09-07T13:39:57Z</cp:lastPrinted>
  <dcterms:created xsi:type="dcterms:W3CDTF">2021-03-18T20:24:28Z</dcterms:created>
  <dcterms:modified xsi:type="dcterms:W3CDTF">2026-01-23T14:13:51Z</dcterms:modified>
</cp:coreProperties>
</file>